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erso Fabrice\FABRICE\Golf &amp; Vacances\Golf\Trophée\Trophée 2026\"/>
    </mc:Choice>
  </mc:AlternateContent>
  <xr:revisionPtr revIDLastSave="0" documentId="13_ncr:1_{9493F0E8-3F7A-4201-BD4E-48C6930C003E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BRUT" sheetId="2" r:id="rId1"/>
    <sheet name="POULES  en NET" sheetId="4" r:id="rId2"/>
    <sheet name="Tableau Net" sheetId="8" r:id="rId3"/>
    <sheet name="POULES FEMININES" sheetId="3" r:id="rId4"/>
    <sheet name="Tableau Féminin" sheetId="7" r:id="rId5"/>
    <sheet name="SENIORS" sheetId="14" r:id="rId6"/>
    <sheet name="CARTE Score" sheetId="6" r:id="rId7"/>
    <sheet name="MAIL&amp;TEL" sheetId="5" r:id="rId8"/>
    <sheet name="Feuil2" sheetId="11" r:id="rId9"/>
    <sheet name="Feuil3" sheetId="12" r:id="rId10"/>
    <sheet name="Feuil4" sheetId="13" r:id="rId11"/>
    <sheet name="Feuil1" sheetId="9" r:id="rId12"/>
  </sheets>
  <calcPr calcId="191029"/>
</workbook>
</file>

<file path=xl/calcChain.xml><?xml version="1.0" encoding="utf-8"?>
<calcChain xmlns="http://schemas.openxmlformats.org/spreadsheetml/2006/main">
  <c r="G41" i="4" l="1"/>
  <c r="G40" i="4"/>
  <c r="G39" i="4"/>
  <c r="J13" i="3"/>
  <c r="J12" i="3"/>
  <c r="J11" i="3"/>
  <c r="G15" i="4"/>
  <c r="G16" i="4"/>
  <c r="G17" i="4"/>
  <c r="G36" i="4"/>
  <c r="G37" i="4"/>
  <c r="G35" i="4"/>
  <c r="J8" i="3" l="1"/>
  <c r="J9" i="3"/>
  <c r="J7" i="3"/>
  <c r="G33" i="4"/>
  <c r="G32" i="4"/>
  <c r="G31" i="4"/>
  <c r="G29" i="4"/>
  <c r="G28" i="4"/>
  <c r="G27" i="4"/>
  <c r="G25" i="4"/>
  <c r="G24" i="4"/>
  <c r="G23" i="4"/>
  <c r="G21" i="4"/>
  <c r="G20" i="4"/>
  <c r="G19" i="4"/>
  <c r="G13" i="4"/>
  <c r="G12" i="4"/>
  <c r="G11" i="4"/>
  <c r="G8" i="4"/>
  <c r="G9" i="4"/>
  <c r="G7" i="4"/>
  <c r="AA16" i="6"/>
  <c r="AD16" i="6"/>
  <c r="AF16" i="6"/>
  <c r="AI16" i="6"/>
  <c r="AJ16" i="6" l="1"/>
  <c r="D23" i="6" s="1"/>
  <c r="AE16" i="6"/>
  <c r="D21" i="6" s="1"/>
  <c r="AA30" i="6"/>
  <c r="AD30" i="6"/>
  <c r="AF30" i="6"/>
  <c r="AI30" i="6"/>
  <c r="AA43" i="6"/>
  <c r="AD43" i="6"/>
  <c r="AF43" i="6"/>
  <c r="AI43" i="6"/>
  <c r="AA57" i="6"/>
  <c r="AD57" i="6"/>
  <c r="AF57" i="6"/>
  <c r="AI57" i="6"/>
  <c r="AA71" i="6"/>
  <c r="AD71" i="6"/>
  <c r="AF71" i="6"/>
  <c r="AI71" i="6"/>
  <c r="AA84" i="6"/>
  <c r="AD84" i="6"/>
  <c r="AF84" i="6"/>
  <c r="AI84" i="6"/>
  <c r="AA97" i="6"/>
  <c r="AD97" i="6"/>
  <c r="AF97" i="6"/>
  <c r="AI97" i="6"/>
  <c r="AB16" i="6" l="1"/>
  <c r="E22" i="6" s="1"/>
  <c r="V22" i="6" s="1"/>
  <c r="AE43" i="6"/>
  <c r="D48" i="6" s="1"/>
  <c r="AE71" i="6"/>
  <c r="D76" i="6" s="1"/>
  <c r="AE97" i="6"/>
  <c r="D102" i="6" s="1"/>
  <c r="AE57" i="6"/>
  <c r="D62" i="6" s="1"/>
  <c r="AE30" i="6"/>
  <c r="D35" i="6" s="1"/>
  <c r="AJ97" i="6"/>
  <c r="D104" i="6" s="1"/>
  <c r="AJ71" i="6"/>
  <c r="AJ57" i="6"/>
  <c r="AJ43" i="6"/>
  <c r="D50" i="6" s="1"/>
  <c r="AJ30" i="6"/>
  <c r="D37" i="6" s="1"/>
  <c r="AJ84" i="6"/>
  <c r="D91" i="6" s="1"/>
  <c r="AE84" i="6"/>
  <c r="AG43" i="6" l="1"/>
  <c r="AG71" i="6"/>
  <c r="AB57" i="6"/>
  <c r="E63" i="6" s="1"/>
  <c r="O63" i="6" s="1"/>
  <c r="AG97" i="6"/>
  <c r="D64" i="6"/>
  <c r="D78" i="6"/>
  <c r="AB97" i="6"/>
  <c r="E103" i="6" s="1"/>
  <c r="X103" i="6" s="1"/>
  <c r="AB71" i="6"/>
  <c r="E77" i="6" s="1"/>
  <c r="I77" i="6" s="1"/>
  <c r="AB43" i="6"/>
  <c r="E49" i="6" s="1"/>
  <c r="Q49" i="6" s="1"/>
  <c r="X22" i="6"/>
  <c r="T22" i="6"/>
  <c r="P22" i="6"/>
  <c r="L22" i="6"/>
  <c r="Q22" i="6"/>
  <c r="H22" i="6"/>
  <c r="U22" i="6"/>
  <c r="M22" i="6"/>
  <c r="I22" i="6"/>
  <c r="R22" i="6"/>
  <c r="N22" i="6"/>
  <c r="J22" i="6"/>
  <c r="W22" i="6"/>
  <c r="S22" i="6"/>
  <c r="O22" i="6"/>
  <c r="K22" i="6"/>
  <c r="G22" i="6"/>
  <c r="AG30" i="6"/>
  <c r="AB30" i="6"/>
  <c r="E36" i="6" s="1"/>
  <c r="N36" i="6" s="1"/>
  <c r="AG57" i="6"/>
  <c r="AB84" i="6"/>
  <c r="E90" i="6" s="1"/>
  <c r="Q90" i="6" s="1"/>
  <c r="K63" i="6"/>
  <c r="T63" i="6"/>
  <c r="V63" i="6"/>
  <c r="D89" i="6"/>
  <c r="AG84" i="6"/>
  <c r="O77" i="6" l="1"/>
  <c r="G77" i="6"/>
  <c r="L49" i="6"/>
  <c r="H49" i="6"/>
  <c r="M49" i="6"/>
  <c r="P49" i="6"/>
  <c r="I49" i="6"/>
  <c r="X49" i="6"/>
  <c r="T49" i="6"/>
  <c r="W49" i="6"/>
  <c r="G49" i="6"/>
  <c r="O49" i="6"/>
  <c r="R49" i="6"/>
  <c r="J77" i="6"/>
  <c r="S49" i="6"/>
  <c r="V49" i="6"/>
  <c r="K49" i="6"/>
  <c r="W103" i="6"/>
  <c r="N49" i="6"/>
  <c r="J103" i="6"/>
  <c r="J49" i="6"/>
  <c r="U49" i="6"/>
  <c r="R63" i="6"/>
  <c r="X63" i="6"/>
  <c r="G63" i="6"/>
  <c r="L103" i="6"/>
  <c r="Q63" i="6"/>
  <c r="W63" i="6"/>
  <c r="K77" i="6"/>
  <c r="P103" i="6"/>
  <c r="U63" i="6"/>
  <c r="H63" i="6"/>
  <c r="I103" i="6"/>
  <c r="T103" i="6"/>
  <c r="J63" i="6"/>
  <c r="I63" i="6"/>
  <c r="L63" i="6"/>
  <c r="U77" i="6"/>
  <c r="Q103" i="6"/>
  <c r="U103" i="6"/>
  <c r="H103" i="6"/>
  <c r="N63" i="6"/>
  <c r="M63" i="6"/>
  <c r="P63" i="6"/>
  <c r="S63" i="6"/>
  <c r="G103" i="6"/>
  <c r="O103" i="6"/>
  <c r="N77" i="6"/>
  <c r="X77" i="6"/>
  <c r="T77" i="6"/>
  <c r="P77" i="6"/>
  <c r="S103" i="6"/>
  <c r="L77" i="6"/>
  <c r="V77" i="6"/>
  <c r="K103" i="6"/>
  <c r="R77" i="6"/>
  <c r="V103" i="6"/>
  <c r="P90" i="6"/>
  <c r="R103" i="6"/>
  <c r="S90" i="6"/>
  <c r="H77" i="6"/>
  <c r="N103" i="6"/>
  <c r="Q77" i="6"/>
  <c r="W77" i="6"/>
  <c r="M77" i="6"/>
  <c r="M103" i="6"/>
  <c r="S77" i="6"/>
  <c r="P36" i="6"/>
  <c r="M36" i="6"/>
  <c r="R36" i="6"/>
  <c r="S36" i="6"/>
  <c r="U36" i="6"/>
  <c r="T36" i="6"/>
  <c r="W36" i="6"/>
  <c r="V36" i="6"/>
  <c r="Q36" i="6"/>
  <c r="G36" i="6"/>
  <c r="X36" i="6"/>
  <c r="H36" i="6"/>
  <c r="K36" i="6"/>
  <c r="J36" i="6"/>
  <c r="I36" i="6"/>
  <c r="L36" i="6"/>
  <c r="O36" i="6"/>
  <c r="N90" i="6"/>
  <c r="I90" i="6"/>
  <c r="L90" i="6"/>
  <c r="T90" i="6"/>
  <c r="U90" i="6"/>
  <c r="O90" i="6"/>
  <c r="J90" i="6"/>
  <c r="M90" i="6"/>
  <c r="H90" i="6"/>
  <c r="K90" i="6"/>
  <c r="V90" i="6"/>
  <c r="X90" i="6"/>
  <c r="W90" i="6"/>
  <c r="G90" i="6"/>
  <c r="R90" i="6"/>
</calcChain>
</file>

<file path=xl/sharedStrings.xml><?xml version="1.0" encoding="utf-8"?>
<sst xmlns="http://schemas.openxmlformats.org/spreadsheetml/2006/main" count="552" uniqueCount="337">
  <si>
    <t>VAINQUEURS</t>
  </si>
  <si>
    <t>FINALE</t>
  </si>
  <si>
    <t>1/2 FINALES</t>
  </si>
  <si>
    <t>VAINQUEUR</t>
  </si>
  <si>
    <t>1/4 FINALES</t>
  </si>
  <si>
    <t>blanc-gerard1@orange.fr</t>
  </si>
  <si>
    <t>obulcourt@yahoo.fr</t>
  </si>
  <si>
    <t>p.grangeaud@outlook.fr</t>
  </si>
  <si>
    <t>alain.hecker0454@orange.fr</t>
  </si>
  <si>
    <t>manfred.mayer123@orange.fr</t>
  </si>
  <si>
    <t>gregory.prevot@googlemail.com</t>
  </si>
  <si>
    <t>rolland-salouze@wanadoo.fr</t>
  </si>
  <si>
    <t>smcsevrain@aol.com</t>
  </si>
  <si>
    <t>statiotis.eraclis@orange.fr</t>
  </si>
  <si>
    <t>ctht2d@gmail.com</t>
  </si>
  <si>
    <t>gerard.vignola@free.fr</t>
  </si>
  <si>
    <t>svincent.conseil@gmail.com</t>
  </si>
  <si>
    <t>" on place la balle" (1 carte sans se rapprocher)</t>
  </si>
  <si>
    <t>pas de match partagé, poursuite en "mort soudaine" sans coups reçus</t>
  </si>
  <si>
    <t>H</t>
  </si>
  <si>
    <t>JOUEUR B</t>
  </si>
  <si>
    <t>coups reçus (3/4) - le hcp de jeu le + haut reçoit:</t>
  </si>
  <si>
    <t>JOUEUR A</t>
  </si>
  <si>
    <t>victoire</t>
  </si>
  <si>
    <t>trou</t>
  </si>
  <si>
    <t>LE +HAUT</t>
  </si>
  <si>
    <t xml:space="preserve">du jour </t>
  </si>
  <si>
    <t>départs D :rouge - H: jaune</t>
  </si>
  <si>
    <t>hcp</t>
  </si>
  <si>
    <t>rentrer D ou H</t>
  </si>
  <si>
    <t>hcp de jeu</t>
  </si>
  <si>
    <t xml:space="preserve"> ‘’NIVEAU’’ </t>
  </si>
  <si>
    <t>par</t>
  </si>
  <si>
    <t>Trophée PGS</t>
  </si>
  <si>
    <t>PAR</t>
  </si>
  <si>
    <t>SSS</t>
  </si>
  <si>
    <t>Slope rouge Dames</t>
  </si>
  <si>
    <t>Slope jaune Messieurs</t>
  </si>
  <si>
    <t>pas de match partagé, poursuite en "mort soudaine" … avec les coups reçus</t>
  </si>
  <si>
    <t>index</t>
  </si>
  <si>
    <t>BEAUJOLAIS</t>
  </si>
  <si>
    <t>MIONNAY</t>
  </si>
  <si>
    <t>Le CLOU</t>
  </si>
  <si>
    <t>La BRESSE</t>
  </si>
  <si>
    <t>MONTAPLAN</t>
  </si>
  <si>
    <t>GOUVERNEUR - BREUIL</t>
  </si>
  <si>
    <r>
      <t xml:space="preserve"> - ne pas oublier de rentre </t>
    </r>
    <r>
      <rPr>
        <b/>
        <sz val="10"/>
        <rFont val="Arial"/>
        <family val="2"/>
        <charset val="1"/>
      </rPr>
      <t>D ou H</t>
    </r>
    <r>
      <rPr>
        <sz val="10"/>
        <rFont val="Arial"/>
        <family val="2"/>
        <charset val="1"/>
      </rPr>
      <t xml:space="preserve"> (dame ou homme)        dans les cases</t>
    </r>
  </si>
  <si>
    <r>
      <t xml:space="preserve"> - si le calcul des coups reçus est &gt; 18 , l'idx le plus élevé recevra </t>
    </r>
    <r>
      <rPr>
        <b/>
        <u/>
        <sz val="10"/>
        <color indexed="10"/>
        <rFont val="Arial"/>
        <family val="2"/>
        <charset val="1"/>
      </rPr>
      <t xml:space="preserve">au MAXIMUM 18 coups </t>
    </r>
    <r>
      <rPr>
        <u/>
        <sz val="10"/>
        <rFont val="Arial"/>
        <family val="2"/>
        <charset val="1"/>
      </rPr>
      <t>-1 coup</t>
    </r>
    <r>
      <rPr>
        <sz val="10"/>
        <rFont val="Arial"/>
        <family val="2"/>
        <charset val="1"/>
      </rPr>
      <t xml:space="preserve"> par trou </t>
    </r>
  </si>
  <si>
    <t xml:space="preserve"> - c'est bien sûr le hcp jeu le plus élevé qui reçoit les coups (qui les déduits de son score trou par trou)</t>
  </si>
  <si>
    <r>
      <t>**</t>
    </r>
    <r>
      <rPr>
        <b/>
        <u/>
        <sz val="10"/>
        <color indexed="10"/>
        <rFont val="Arial"/>
        <family val="2"/>
        <charset val="1"/>
      </rPr>
      <t xml:space="preserve"> le niveau du jour bien sûr ,,!</t>
    </r>
  </si>
  <si>
    <t>INSCRIVEZ UNIQUEMENT :</t>
  </si>
  <si>
    <t>Choisir d'abord la carte correspondant AU GOLF/PARCOURS JOUE</t>
  </si>
  <si>
    <t>masquées: Z-AI</t>
  </si>
  <si>
    <r>
      <t xml:space="preserve"> IMPRIMER OU  TRANSCRIRE SUR LA</t>
    </r>
    <r>
      <rPr>
        <b/>
        <sz val="10"/>
        <rFont val="Arial"/>
        <family val="2"/>
        <charset val="1"/>
      </rPr>
      <t xml:space="preserve"> </t>
    </r>
    <r>
      <rPr>
        <b/>
        <u/>
        <sz val="10"/>
        <rFont val="Arial"/>
        <family val="2"/>
        <charset val="1"/>
      </rPr>
      <t>CARTE DU PARCOURS JOUE</t>
    </r>
  </si>
  <si>
    <t>ne pas modifier ce qui est surligné en VERT</t>
  </si>
  <si>
    <t>jacky.bourgin@hotmail.fr</t>
  </si>
  <si>
    <t>debargeof@gmail.com</t>
  </si>
  <si>
    <t>CORRENCON</t>
  </si>
  <si>
    <r>
      <t xml:space="preserve"> vos Nom et « NIVEAU » ** :  l'index le + haut </t>
    </r>
    <r>
      <rPr>
        <b/>
        <u/>
        <sz val="12"/>
        <color indexed="10"/>
        <rFont val="Arial"/>
        <family val="2"/>
        <charset val="1"/>
      </rPr>
      <t>obligatoirement</t>
    </r>
    <r>
      <rPr>
        <b/>
        <sz val="12"/>
        <color indexed="10"/>
        <rFont val="Arial"/>
        <family val="2"/>
        <charset val="1"/>
      </rPr>
      <t xml:space="preserve"> dans la case du haut, donc en premier !</t>
    </r>
  </si>
  <si>
    <t xml:space="preserve">le hcp jeu et la  répartition des Coups Rendus SUR LES TROUS sont faits automatiquement par la moulinette </t>
  </si>
  <si>
    <t xml:space="preserve"> </t>
  </si>
  <si>
    <t>Total</t>
  </si>
  <si>
    <t>Points</t>
  </si>
  <si>
    <t>1 up</t>
  </si>
  <si>
    <t>POULE 1</t>
  </si>
  <si>
    <t>POULE 2</t>
  </si>
  <si>
    <t>POULE 3</t>
  </si>
  <si>
    <t>Match 1</t>
  </si>
  <si>
    <t>Match 2</t>
  </si>
  <si>
    <t>Match 3</t>
  </si>
  <si>
    <t>POULE 4</t>
  </si>
  <si>
    <t>POULE 5</t>
  </si>
  <si>
    <t>10 &amp; 8</t>
  </si>
  <si>
    <t>2 &amp; 1</t>
  </si>
  <si>
    <t>3 &amp; 1</t>
  </si>
  <si>
    <t>4 &amp; 2</t>
  </si>
  <si>
    <t>3 &amp; 2</t>
  </si>
  <si>
    <t>5 &amp; 3</t>
  </si>
  <si>
    <t>4 &amp; 3</t>
  </si>
  <si>
    <t>8 &amp; 6</t>
  </si>
  <si>
    <t>7 &amp; 6</t>
  </si>
  <si>
    <t>9 &amp; 7</t>
  </si>
  <si>
    <t>8 &amp; 7</t>
  </si>
  <si>
    <t xml:space="preserve">9 &amp; 8 </t>
  </si>
  <si>
    <t xml:space="preserve">7 &amp; 5 </t>
  </si>
  <si>
    <t>6 &amp; 5</t>
  </si>
  <si>
    <t xml:space="preserve">6 &amp; 4 </t>
  </si>
  <si>
    <t>5 &amp; 4</t>
  </si>
  <si>
    <t>2 up</t>
  </si>
  <si>
    <t>Trou</t>
  </si>
  <si>
    <t xml:space="preserve">Match Gagné </t>
  </si>
  <si>
    <t>Play Off 1</t>
  </si>
  <si>
    <t>Play Off 2</t>
  </si>
  <si>
    <t>Play Off 4</t>
  </si>
  <si>
    <t>Play Off 3</t>
  </si>
  <si>
    <t>0,9 pts</t>
  </si>
  <si>
    <t>0,8 pts</t>
  </si>
  <si>
    <t>0,7 pts</t>
  </si>
  <si>
    <t xml:space="preserve">0,6 pts </t>
  </si>
  <si>
    <t>Match à jouer dans l'ordre que vous voulez</t>
  </si>
  <si>
    <t>Gagnante</t>
  </si>
  <si>
    <t>POULE 6</t>
  </si>
  <si>
    <t>POULE 7</t>
  </si>
  <si>
    <t>cloyrion@outlook.fr</t>
  </si>
  <si>
    <t>Rappel: Tous les index supérieurs à 36 sont ramenés à 36 pour le calcul des coups rendus</t>
  </si>
  <si>
    <t>121thomaspetit170@gmail.com</t>
  </si>
  <si>
    <t>gerard.mathe@aliceadsl.fr</t>
  </si>
  <si>
    <t>INDEX &gt; 36, on prend 36 comme référence. Pour les index &lt; 36, on conserve l'index même s'il est ancien.</t>
  </si>
  <si>
    <t>fabricebdx69@gmail.com</t>
  </si>
  <si>
    <t>mnvenis@wanadoo.fr</t>
  </si>
  <si>
    <t xml:space="preserve">Rappel : tous les index supérieurs à 36 sont ramenés à 36 pour le calcul des coups rendus.                                                   </t>
  </si>
  <si>
    <t>monnetjj@outlook.fr</t>
  </si>
  <si>
    <t>tourloche@gmail.com</t>
  </si>
  <si>
    <t>POULE 8</t>
  </si>
  <si>
    <t>Jean-Philippe.Biel@sanofi.com</t>
  </si>
  <si>
    <t>Fabrice</t>
  </si>
  <si>
    <t>danielcordon477@gmail.com</t>
  </si>
  <si>
    <t>g.poinsignon@orange.fr</t>
  </si>
  <si>
    <t>romain.navarro1@gmail.com</t>
  </si>
  <si>
    <t>Play OFF : Pas de match partagé,  poursuite en "mort soudaine" sans coups reçus</t>
  </si>
  <si>
    <t>Play Off : Pas de match partagé,  poursuite en "mort soudaine" sans coups reçus</t>
  </si>
  <si>
    <t>jeanphilippe.ehrhardt@gmail.com</t>
  </si>
  <si>
    <t>Joueur 1</t>
  </si>
  <si>
    <t>Joueur 2</t>
  </si>
  <si>
    <t xml:space="preserve">ATTENTION INVERSION DES TROUS SUR LE BEAUJOLAIS </t>
  </si>
  <si>
    <t>TROPHEE BRUT 2026 : Match Play Direct</t>
  </si>
  <si>
    <t xml:space="preserve">TROPHEE NET 2026  : coups rendus                             </t>
  </si>
  <si>
    <t xml:space="preserve">TROPHEE NET 2026  : coups rendus                            </t>
  </si>
  <si>
    <t xml:space="preserve">TROPHEE FEMININ 2026 : coups rendus                            </t>
  </si>
  <si>
    <t>TROPHEE FEMININ 2026  : coups rendus</t>
  </si>
  <si>
    <t>Le premier de chaque poule sera retenu pour le tableau final . En cas d'égalité, un match play sera programmé. Le nombre de victoires prédomine sur le global des points.</t>
  </si>
  <si>
    <t>BLANC Gérard / BOULLARD Olivier  23,6</t>
  </si>
  <si>
    <t>SEVRAIN Serge/VIGNOLA Gérard 23</t>
  </si>
  <si>
    <t>MONNET Jean-Jacques/ GIRAUD Patrice 25,1</t>
  </si>
  <si>
    <t>GRANGEAUD Philippe / POINSIGNON Gérard 25</t>
  </si>
  <si>
    <t>SALOUZE Jean-François/ Statiotis Eraclis  25,2</t>
  </si>
  <si>
    <t>HECKER Alain / EHRHARD Jean-Philippe 26,4</t>
  </si>
  <si>
    <t>MAYER Manfred / MEILHEURAT Gilles 28,1</t>
  </si>
  <si>
    <t>LOYRION Sylvie / Loyrion Christian 28,3</t>
  </si>
  <si>
    <t>VINCENT Serge / BOURGIN Jacky 29,7</t>
  </si>
  <si>
    <t>FERRUX Norbert / CORDON Daniel 32,8</t>
  </si>
  <si>
    <t>TOURLONIAS Christian / DECOSNE Xavier 33,4</t>
  </si>
  <si>
    <t>ISNARD Pascal / MATHE Gérard 33,7</t>
  </si>
  <si>
    <t>VENIS Marie-Noëlle / SALOUZE Chantal 34,3</t>
  </si>
  <si>
    <t>8 ème de FINALES</t>
  </si>
  <si>
    <t>TROPHEE PGS 2026</t>
  </si>
  <si>
    <t>fredericbarbet82@sfr.fr</t>
  </si>
  <si>
    <t>oboullard@hotmail.com</t>
  </si>
  <si>
    <t>patrick.callegaro@wanadoo.fr</t>
  </si>
  <si>
    <t>annecharlottedjt@gmail.com</t>
  </si>
  <si>
    <t>x.decosne@gmail.com</t>
  </si>
  <si>
    <t>sebaferret@gmail.com</t>
  </si>
  <si>
    <t>norbert.ferrux1@gmail.com</t>
  </si>
  <si>
    <t>giraudpatrice10@gmail.com</t>
  </si>
  <si>
    <t>odile.giraudbissardon@gmail.com</t>
  </si>
  <si>
    <t>pascal.isnard@wanadoo.fr</t>
  </si>
  <si>
    <t>stephaneleyssieux@gmail.com</t>
  </si>
  <si>
    <t>scloyrion@sfr.fr</t>
  </si>
  <si>
    <t>gilles.meilheurat@wanadoo.fr</t>
  </si>
  <si>
    <t>marionnoel3@gmail.com</t>
  </si>
  <si>
    <t>catherine_noel@hotmail.fr</t>
  </si>
  <si>
    <t>florent.prevot@gmail.com</t>
  </si>
  <si>
    <t>pharma.pgs@orange.fr</t>
  </si>
  <si>
    <t>camille.schirrer@live.fr</t>
  </si>
  <si>
    <t>petervenis@orange.fr</t>
  </si>
  <si>
    <t>BARBET</t>
  </si>
  <si>
    <t>BIDOUX</t>
  </si>
  <si>
    <t>BIEL</t>
  </si>
  <si>
    <t>BLANC</t>
  </si>
  <si>
    <t>BOULLARD</t>
  </si>
  <si>
    <t xml:space="preserve">BOURGIN </t>
  </si>
  <si>
    <t>BULCOURT</t>
  </si>
  <si>
    <t xml:space="preserve">CALLEGARO </t>
  </si>
  <si>
    <t>CORDON</t>
  </si>
  <si>
    <t>DEBARGE</t>
  </si>
  <si>
    <t>DEIDIER</t>
  </si>
  <si>
    <t>DESCONE</t>
  </si>
  <si>
    <t>EHRHARDT</t>
  </si>
  <si>
    <t>FERRET</t>
  </si>
  <si>
    <t xml:space="preserve">FERRUX </t>
  </si>
  <si>
    <t>GIRAUD</t>
  </si>
  <si>
    <t>GRANGEAUD</t>
  </si>
  <si>
    <t>HECKER</t>
  </si>
  <si>
    <t>ISNARD</t>
  </si>
  <si>
    <t>LEYSSIEUX</t>
  </si>
  <si>
    <t>LOYRION</t>
  </si>
  <si>
    <t>MATHE</t>
  </si>
  <si>
    <t>MAYER</t>
  </si>
  <si>
    <t>MEILHEURAT</t>
  </si>
  <si>
    <t>MONNET</t>
  </si>
  <si>
    <t>NAVARRO</t>
  </si>
  <si>
    <t>NOEL</t>
  </si>
  <si>
    <t>PETIT</t>
  </si>
  <si>
    <t>POINSIGNON</t>
  </si>
  <si>
    <t>PREVOT</t>
  </si>
  <si>
    <t>SALOUZE</t>
  </si>
  <si>
    <t>SCHIRRER</t>
  </si>
  <si>
    <t>SEVRAIN</t>
  </si>
  <si>
    <t>STATIOTIS</t>
  </si>
  <si>
    <t>THOMASSON</t>
  </si>
  <si>
    <t>TOURLONIAS</t>
  </si>
  <si>
    <t>VENIS</t>
  </si>
  <si>
    <t>VIGNOLA</t>
  </si>
  <si>
    <t xml:space="preserve">VINCENT </t>
  </si>
  <si>
    <t>Fréderic</t>
  </si>
  <si>
    <t>Jean-Philippe</t>
  </si>
  <si>
    <t>Gérard</t>
  </si>
  <si>
    <t>Olivier</t>
  </si>
  <si>
    <t>Jacky</t>
  </si>
  <si>
    <t>Angelo</t>
  </si>
  <si>
    <t>Daniel</t>
  </si>
  <si>
    <t>Anne-Charlotte</t>
  </si>
  <si>
    <t>Norbert</t>
  </si>
  <si>
    <t>Philippe</t>
  </si>
  <si>
    <t>Alain</t>
  </si>
  <si>
    <t>Stéphane</t>
  </si>
  <si>
    <t>Christian</t>
  </si>
  <si>
    <t>Manfred</t>
  </si>
  <si>
    <t>Gilles</t>
  </si>
  <si>
    <t>Jean-Jacques</t>
  </si>
  <si>
    <t>Romain</t>
  </si>
  <si>
    <t>Catherine</t>
  </si>
  <si>
    <t>Thomas</t>
  </si>
  <si>
    <t>Gregory</t>
  </si>
  <si>
    <t>Florent</t>
  </si>
  <si>
    <t>Jean-François</t>
  </si>
  <si>
    <t>Chantal</t>
  </si>
  <si>
    <t>Camille</t>
  </si>
  <si>
    <t>Serge</t>
  </si>
  <si>
    <t>Eraclis</t>
  </si>
  <si>
    <t>Christophe</t>
  </si>
  <si>
    <t>Peter</t>
  </si>
  <si>
    <t xml:space="preserve">Xavier              </t>
  </si>
  <si>
    <t xml:space="preserve">Sébastien     </t>
  </si>
  <si>
    <t xml:space="preserve">Patrice      </t>
  </si>
  <si>
    <t xml:space="preserve">Odile       </t>
  </si>
  <si>
    <t xml:space="preserve">Pascal             </t>
  </si>
  <si>
    <t xml:space="preserve">Sylvie     </t>
  </si>
  <si>
    <t xml:space="preserve">Marion       </t>
  </si>
  <si>
    <t xml:space="preserve">Marie-Noëlle       </t>
  </si>
  <si>
    <t xml:space="preserve">06 60 58 31 22 </t>
  </si>
  <si>
    <t>06 50 79 72 78</t>
  </si>
  <si>
    <t>06 08 42 18 37</t>
  </si>
  <si>
    <t>06 59 45 99 02</t>
  </si>
  <si>
    <t>06 10 89 31 07</t>
  </si>
  <si>
    <t>06 75 45 45 40</t>
  </si>
  <si>
    <t>06 32 97 81 69</t>
  </si>
  <si>
    <t>06 80 37 65 92</t>
  </si>
  <si>
    <t>06 88 80 11 11</t>
  </si>
  <si>
    <t>06 35 90 54 38</t>
  </si>
  <si>
    <t>06 80 34 49 72</t>
  </si>
  <si>
    <t>06 77 16 51 73</t>
  </si>
  <si>
    <t>06 72 83 21 37</t>
  </si>
  <si>
    <t>06 82 42 24 13</t>
  </si>
  <si>
    <t>06 63 52 05 78</t>
  </si>
  <si>
    <t>06 12 34 19 77</t>
  </si>
  <si>
    <t>06 63 22 33 84</t>
  </si>
  <si>
    <t>06 25 17 60 43</t>
  </si>
  <si>
    <t>06 07 77 62 16</t>
  </si>
  <si>
    <t>06 52 74 49 69</t>
  </si>
  <si>
    <t>06 84 59 52 77</t>
  </si>
  <si>
    <t>06 81 91 23 52</t>
  </si>
  <si>
    <t>06 73 02 79 46</t>
  </si>
  <si>
    <t xml:space="preserve">07 80 42 26 77 </t>
  </si>
  <si>
    <t>06 62 83 27 12</t>
  </si>
  <si>
    <t>06 08 80 31 68</t>
  </si>
  <si>
    <t>06 26 79 66 95</t>
  </si>
  <si>
    <t>06 21 71 30 32</t>
  </si>
  <si>
    <t>06 09 62 18 46</t>
  </si>
  <si>
    <t>Date limite des matchs de Poule !       Le  28 JUIN.         A cette date, les scores seront figés!</t>
  </si>
  <si>
    <t>SALOUZE Chantal      32,6</t>
  </si>
  <si>
    <t>NOËL Marion    54 / 36</t>
  </si>
  <si>
    <t xml:space="preserve">LOYRION Sylvie      36,3  / 36 </t>
  </si>
  <si>
    <t>NOËL Catherine  30</t>
  </si>
  <si>
    <t>VENIS Marie-Noëlle  39,6 / 36</t>
  </si>
  <si>
    <t>GIRAUD Odile 54 /36</t>
  </si>
  <si>
    <r>
      <t xml:space="preserve">Date limite des matchs de Poule !     </t>
    </r>
    <r>
      <rPr>
        <b/>
        <sz val="14"/>
        <color rgb="FFFF0000"/>
        <rFont val="Calibri"/>
        <family val="2"/>
        <scheme val="minor"/>
      </rPr>
      <t>LE 28 JUIN.     A cette date, les scores seront figés!</t>
    </r>
  </si>
  <si>
    <t>POULE 9</t>
  </si>
  <si>
    <t>Poule 9</t>
  </si>
  <si>
    <t>Poule 7</t>
  </si>
  <si>
    <t>LEYSSIEUX Stéphane  11,9</t>
  </si>
  <si>
    <t>BULCOURT Olivier  12,6</t>
  </si>
  <si>
    <t>BIEL Jean-Philippe 14,3</t>
  </si>
  <si>
    <t>BLANC Gérard 17,9</t>
  </si>
  <si>
    <t>VIGNOLA Gérard 19,3</t>
  </si>
  <si>
    <t>DEBARGE Olivier  20,6</t>
  </si>
  <si>
    <t>PREVOT Gregory  22,5</t>
  </si>
  <si>
    <t>NAVARRO Romain  22,9</t>
  </si>
  <si>
    <t>STATIOTIS Eraclis 23,6</t>
  </si>
  <si>
    <t>SALOUZE Jean-François 26,8</t>
  </si>
  <si>
    <t>THOMASSON Christophe 15,6</t>
  </si>
  <si>
    <t>CORDON Daniel  27,4</t>
  </si>
  <si>
    <t xml:space="preserve">MEILHEURAT Gilles  28,4 </t>
  </si>
  <si>
    <t>BOULLARD Olivier 29,3</t>
  </si>
  <si>
    <t>LOYRION Christian 29,6</t>
  </si>
  <si>
    <t>NOEL Catherine 30</t>
  </si>
  <si>
    <t>BARBET Federic  30,5</t>
  </si>
  <si>
    <t>GRANGEAUD Philippe  30,6</t>
  </si>
  <si>
    <t>TOURLONIAS Christian  30,9</t>
  </si>
  <si>
    <t>PETIT Thomas  31,2</t>
  </si>
  <si>
    <t>PREVOT Florent  31,3</t>
  </si>
  <si>
    <t>CALLEGARO Angelo   33</t>
  </si>
  <si>
    <t>BOURGIN Jacky   34,8</t>
  </si>
  <si>
    <t>DESCONE   Xavier   54 /36</t>
  </si>
  <si>
    <t>FERRET Sébastien  54 /36</t>
  </si>
  <si>
    <t>GIRAUD Patrice  54/36</t>
  </si>
  <si>
    <t>GIRAUD Odile 54/36</t>
  </si>
  <si>
    <t>Poule 4</t>
  </si>
  <si>
    <t>Poule 8 ou 9</t>
  </si>
  <si>
    <t>Poule 3</t>
  </si>
  <si>
    <t>BIDOUX Fabrice</t>
  </si>
  <si>
    <t>BLANC Gérard</t>
  </si>
  <si>
    <t>VIGNOLA Gérard</t>
  </si>
  <si>
    <t>PREVOT Gregory</t>
  </si>
  <si>
    <t>NAVARRO Romain</t>
  </si>
  <si>
    <t>STATIOTIS Eraclis</t>
  </si>
  <si>
    <t>BOULLARD Olivier</t>
  </si>
  <si>
    <t>CALLEGARO Angelo</t>
  </si>
  <si>
    <t>FERRET Sébastien</t>
  </si>
  <si>
    <t>GIRAUD Patrice</t>
  </si>
  <si>
    <t xml:space="preserve">SCHIRRER Camille </t>
  </si>
  <si>
    <t xml:space="preserve">DEIDIER Anne-Charlotte   </t>
  </si>
  <si>
    <t xml:space="preserve">BIEL Jean-Philippe </t>
  </si>
  <si>
    <t xml:space="preserve">BULCOURT Olivier  </t>
  </si>
  <si>
    <t>VENIS Peter</t>
  </si>
  <si>
    <t>THOMASSON Christophe</t>
  </si>
  <si>
    <t xml:space="preserve">MONNET Jean-Jacques </t>
  </si>
  <si>
    <t xml:space="preserve">LEYSSIEUX Stéphane   </t>
  </si>
  <si>
    <t>Vainqueur Poule 1</t>
  </si>
  <si>
    <t>Second Poule 2</t>
  </si>
  <si>
    <t>Vainqueur Poule 2</t>
  </si>
  <si>
    <t>Second poule 1</t>
  </si>
  <si>
    <t>06 30 10 41 08</t>
  </si>
  <si>
    <t>TROPHEE SENIORS 2026 : Formule PATSOME.</t>
  </si>
  <si>
    <t>DEIDIER Anne-Charlotte</t>
  </si>
  <si>
    <t>BOURGIN Jacky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</si>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</sst>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/m/yy"/>
    <numFmt numFmtId="165" formatCode="0.0"/>
    <numFmt numFmtId="166" formatCode="d\-mmm"/>
    <numFmt numFmtId="167" formatCode="dd/mm/yy"/>
    <numFmt numFmtId="168" formatCode="0#\ ##\ ##\ ##\ ##"/>
    <numFmt numFmtId="169" formatCode="0#&quot; &quot;##&quot; &quot;##&quot; &quot;##&quot; &quot;##"/>
  </numFmts>
  <fonts count="10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Verdan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2"/>
      <name val="Arial"/>
      <family val="2"/>
      <charset val="1"/>
    </font>
    <font>
      <b/>
      <i/>
      <sz val="12"/>
      <name val="Arial"/>
      <family val="2"/>
      <charset val="1"/>
    </font>
    <font>
      <b/>
      <sz val="10"/>
      <color indexed="10"/>
      <name val="Geneva"/>
      <family val="2"/>
      <charset val="1"/>
    </font>
    <font>
      <b/>
      <sz val="12"/>
      <name val="Arial"/>
      <family val="2"/>
      <charset val="1"/>
    </font>
    <font>
      <b/>
      <sz val="12"/>
      <color indexed="10"/>
      <name val="Geneva"/>
      <family val="2"/>
      <charset val="1"/>
    </font>
    <font>
      <b/>
      <i/>
      <sz val="12"/>
      <name val="Geneva"/>
      <family val="2"/>
      <charset val="1"/>
    </font>
    <font>
      <sz val="12"/>
      <color indexed="10"/>
      <name val="Arial"/>
      <family val="2"/>
      <charset val="1"/>
    </font>
    <font>
      <b/>
      <i/>
      <sz val="9"/>
      <color indexed="10"/>
      <name val="Arial"/>
      <family val="2"/>
      <charset val="1"/>
    </font>
    <font>
      <i/>
      <sz val="8"/>
      <color indexed="10"/>
      <name val="Arial"/>
      <family val="2"/>
      <charset val="1"/>
    </font>
    <font>
      <i/>
      <sz val="9"/>
      <color indexed="12"/>
      <name val="Arial"/>
      <family val="2"/>
      <charset val="1"/>
    </font>
    <font>
      <i/>
      <sz val="10"/>
      <name val="Arial"/>
      <family val="2"/>
      <charset val="1"/>
    </font>
    <font>
      <b/>
      <sz val="10"/>
      <color indexed="10"/>
      <name val="Arial"/>
      <family val="2"/>
      <charset val="1"/>
    </font>
    <font>
      <b/>
      <sz val="12"/>
      <color indexed="10"/>
      <name val="Arial"/>
      <family val="2"/>
      <charset val="1"/>
    </font>
    <font>
      <b/>
      <sz val="12"/>
      <color indexed="9"/>
      <name val="Arial"/>
      <family val="2"/>
      <charset val="1"/>
    </font>
    <font>
      <i/>
      <sz val="12"/>
      <color indexed="9"/>
      <name val="Arial"/>
      <family val="2"/>
      <charset val="1"/>
    </font>
    <font>
      <i/>
      <sz val="12"/>
      <name val="Arial"/>
      <family val="2"/>
      <charset val="1"/>
    </font>
    <font>
      <b/>
      <sz val="8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sz val="12"/>
      <name val="Arial"/>
      <family val="2"/>
    </font>
    <font>
      <b/>
      <sz val="9"/>
      <name val="Arial"/>
      <family val="2"/>
    </font>
    <font>
      <b/>
      <i/>
      <sz val="12"/>
      <name val="Arial"/>
      <family val="2"/>
    </font>
    <font>
      <b/>
      <sz val="8"/>
      <name val="Arial"/>
      <family val="2"/>
    </font>
    <font>
      <b/>
      <sz val="10"/>
      <color indexed="10"/>
      <name val="Geneva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10"/>
      <name val="Geneva"/>
      <family val="2"/>
    </font>
    <font>
      <b/>
      <i/>
      <sz val="12"/>
      <name val="Geneva"/>
      <family val="2"/>
    </font>
    <font>
      <sz val="12"/>
      <color indexed="10"/>
      <name val="Arial"/>
      <family val="2"/>
    </font>
    <font>
      <b/>
      <i/>
      <sz val="9"/>
      <color indexed="10"/>
      <name val="Arial"/>
      <family val="2"/>
    </font>
    <font>
      <i/>
      <sz val="8"/>
      <color indexed="10"/>
      <name val="Arial"/>
      <family val="2"/>
    </font>
    <font>
      <i/>
      <sz val="10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2"/>
      <color indexed="9"/>
      <name val="Arial"/>
      <family val="2"/>
    </font>
    <font>
      <sz val="12"/>
      <color indexed="9"/>
      <name val="Arial"/>
      <family val="2"/>
    </font>
    <font>
      <sz val="8"/>
      <name val="Arial"/>
      <family val="2"/>
    </font>
    <font>
      <sz val="11"/>
      <name val="Arial"/>
      <family val="2"/>
      <charset val="1"/>
    </font>
    <font>
      <b/>
      <i/>
      <sz val="10"/>
      <color indexed="10"/>
      <name val="Arial"/>
      <family val="2"/>
      <charset val="1"/>
    </font>
    <font>
      <b/>
      <sz val="11"/>
      <color indexed="8"/>
      <name val="Calibri"/>
      <family val="2"/>
      <charset val="1"/>
    </font>
    <font>
      <sz val="11"/>
      <color indexed="60"/>
      <name val="Calibri"/>
      <family val="2"/>
      <charset val="1"/>
    </font>
    <font>
      <b/>
      <u/>
      <sz val="10"/>
      <color indexed="10"/>
      <name val="Arial"/>
      <family val="2"/>
      <charset val="1"/>
    </font>
    <font>
      <u/>
      <sz val="10"/>
      <name val="Arial"/>
      <family val="2"/>
      <charset val="1"/>
    </font>
    <font>
      <b/>
      <sz val="11"/>
      <color indexed="12"/>
      <name val="Calibri"/>
      <family val="2"/>
      <charset val="1"/>
    </font>
    <font>
      <b/>
      <u/>
      <sz val="12"/>
      <color indexed="10"/>
      <name val="Arial"/>
      <family val="2"/>
      <charset val="1"/>
    </font>
    <font>
      <b/>
      <u/>
      <sz val="14"/>
      <color indexed="53"/>
      <name val="Arial"/>
      <family val="2"/>
      <charset val="1"/>
    </font>
    <font>
      <b/>
      <u/>
      <sz val="14"/>
      <color indexed="12"/>
      <name val="Arial"/>
      <family val="2"/>
      <charset val="1"/>
    </font>
    <font>
      <sz val="8"/>
      <name val="Arial"/>
      <family val="2"/>
      <charset val="1"/>
    </font>
    <font>
      <b/>
      <u/>
      <sz val="10"/>
      <name val="Arial"/>
      <family val="2"/>
      <charset val="1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indexed="10"/>
      <name val="Calibri"/>
      <family val="2"/>
    </font>
    <font>
      <b/>
      <sz val="8"/>
      <name val="Verdana"/>
      <family val="2"/>
    </font>
    <font>
      <b/>
      <sz val="11"/>
      <name val="Calibri"/>
      <family val="2"/>
    </font>
    <font>
      <b/>
      <sz val="28"/>
      <color theme="1"/>
      <name val="Calibri"/>
      <family val="2"/>
    </font>
    <font>
      <b/>
      <sz val="8"/>
      <color theme="1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color theme="1"/>
      <name val="Verdana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</font>
    <font>
      <b/>
      <u/>
      <sz val="16"/>
      <color rgb="FFFF0000"/>
      <name val="Calibri"/>
      <family val="2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u/>
      <sz val="11"/>
      <color theme="4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52"/>
        <bgColor indexed="51"/>
      </patternFill>
    </fill>
    <fill>
      <patternFill patternType="solid">
        <fgColor indexed="27"/>
        <bgColor indexed="41"/>
      </patternFill>
    </fill>
    <fill>
      <patternFill patternType="solid">
        <fgColor rgb="FFCCFFCC"/>
        <bgColor indexed="27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29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9845"/>
        <bgColor indexed="64"/>
      </patternFill>
    </fill>
    <fill>
      <patternFill patternType="solid">
        <fgColor rgb="FFE9C9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indexed="26"/>
      </patternFill>
    </fill>
    <fill>
      <patternFill patternType="solid">
        <fgColor theme="0" tint="-0.14999847407452621"/>
        <bgColor indexed="64"/>
      </patternFill>
    </fill>
  </fills>
  <borders count="10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6" fillId="0" borderId="0"/>
    <xf numFmtId="0" fontId="7" fillId="0" borderId="0"/>
    <xf numFmtId="0" fontId="6" fillId="0" borderId="0"/>
    <xf numFmtId="0" fontId="9" fillId="0" borderId="0"/>
    <xf numFmtId="0" fontId="63" fillId="0" borderId="0" applyNumberFormat="0" applyFill="0" applyBorder="0" applyAlignment="0" applyProtection="0"/>
    <xf numFmtId="0" fontId="65" fillId="0" borderId="57" applyNumberFormat="0" applyFill="0" applyAlignment="0" applyProtection="0"/>
    <xf numFmtId="0" fontId="66" fillId="0" borderId="58" applyNumberFormat="0" applyFill="0" applyAlignment="0" applyProtection="0"/>
    <xf numFmtId="0" fontId="67" fillId="0" borderId="59" applyNumberFormat="0" applyFill="0" applyAlignment="0" applyProtection="0"/>
    <xf numFmtId="0" fontId="67" fillId="0" borderId="0" applyNumberFormat="0" applyFill="0" applyBorder="0" applyAlignment="0" applyProtection="0"/>
    <xf numFmtId="0" fontId="68" fillId="19" borderId="0" applyNumberFormat="0" applyBorder="0" applyAlignment="0" applyProtection="0"/>
    <xf numFmtId="0" fontId="69" fillId="20" borderId="0" applyNumberFormat="0" applyBorder="0" applyAlignment="0" applyProtection="0"/>
    <xf numFmtId="0" fontId="70" fillId="21" borderId="0" applyNumberFormat="0" applyBorder="0" applyAlignment="0" applyProtection="0"/>
    <xf numFmtId="0" fontId="71" fillId="22" borderId="60" applyNumberFormat="0" applyAlignment="0" applyProtection="0"/>
    <xf numFmtId="0" fontId="72" fillId="23" borderId="61" applyNumberFormat="0" applyAlignment="0" applyProtection="0"/>
    <xf numFmtId="0" fontId="73" fillId="23" borderId="60" applyNumberFormat="0" applyAlignment="0" applyProtection="0"/>
    <xf numFmtId="0" fontId="74" fillId="0" borderId="62" applyNumberFormat="0" applyFill="0" applyAlignment="0" applyProtection="0"/>
    <xf numFmtId="0" fontId="75" fillId="24" borderId="63" applyNumberFormat="0" applyAlignment="0" applyProtection="0"/>
    <xf numFmtId="0" fontId="76" fillId="0" borderId="0" applyNumberFormat="0" applyFill="0" applyBorder="0" applyAlignment="0" applyProtection="0"/>
    <xf numFmtId="0" fontId="64" fillId="25" borderId="64" applyNumberFormat="0" applyFont="0" applyAlignment="0" applyProtection="0"/>
    <xf numFmtId="0" fontId="77" fillId="0" borderId="0" applyNumberFormat="0" applyFill="0" applyBorder="0" applyAlignment="0" applyProtection="0"/>
    <xf numFmtId="0" fontId="1" fillId="0" borderId="65" applyNumberFormat="0" applyFill="0" applyAlignment="0" applyProtection="0"/>
    <xf numFmtId="0" fontId="78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32" borderId="0" applyNumberFormat="0" applyBorder="0" applyAlignment="0" applyProtection="0"/>
    <xf numFmtId="0" fontId="78" fillId="33" borderId="0" applyNumberFormat="0" applyBorder="0" applyAlignment="0" applyProtection="0"/>
    <xf numFmtId="0" fontId="78" fillId="34" borderId="0" applyNumberFormat="0" applyBorder="0" applyAlignment="0" applyProtection="0"/>
    <xf numFmtId="0" fontId="64" fillId="35" borderId="0" applyNumberFormat="0" applyBorder="0" applyAlignment="0" applyProtection="0"/>
    <xf numFmtId="0" fontId="64" fillId="36" borderId="0" applyNumberFormat="0" applyBorder="0" applyAlignment="0" applyProtection="0"/>
    <xf numFmtId="0" fontId="78" fillId="37" borderId="0" applyNumberFormat="0" applyBorder="0" applyAlignment="0" applyProtection="0"/>
    <xf numFmtId="0" fontId="78" fillId="38" borderId="0" applyNumberFormat="0" applyBorder="0" applyAlignment="0" applyProtection="0"/>
    <xf numFmtId="0" fontId="64" fillId="39" borderId="0" applyNumberFormat="0" applyBorder="0" applyAlignment="0" applyProtection="0"/>
    <xf numFmtId="0" fontId="64" fillId="40" borderId="0" applyNumberFormat="0" applyBorder="0" applyAlignment="0" applyProtection="0"/>
    <xf numFmtId="0" fontId="78" fillId="41" borderId="0" applyNumberFormat="0" applyBorder="0" applyAlignment="0" applyProtection="0"/>
    <xf numFmtId="0" fontId="78" fillId="42" borderId="0" applyNumberFormat="0" applyBorder="0" applyAlignment="0" applyProtection="0"/>
    <xf numFmtId="0" fontId="64" fillId="43" borderId="0" applyNumberFormat="0" applyBorder="0" applyAlignment="0" applyProtection="0"/>
    <xf numFmtId="0" fontId="64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6" borderId="0" applyNumberFormat="0" applyBorder="0" applyAlignment="0" applyProtection="0"/>
    <xf numFmtId="0" fontId="64" fillId="47" borderId="0" applyNumberFormat="0" applyBorder="0" applyAlignment="0" applyProtection="0"/>
    <xf numFmtId="0" fontId="64" fillId="48" borderId="0" applyNumberFormat="0" applyBorder="0" applyAlignment="0" applyProtection="0"/>
    <xf numFmtId="0" fontId="78" fillId="49" borderId="0" applyNumberFormat="0" applyBorder="0" applyAlignment="0" applyProtection="0"/>
    <xf numFmtId="0" fontId="79" fillId="0" borderId="0" applyNumberFormat="0" applyFill="0" applyBorder="0" applyAlignment="0" applyProtection="0"/>
  </cellStyleXfs>
  <cellXfs count="43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7" borderId="0" xfId="4" applyFill="1" applyAlignment="1">
      <alignment vertical="center"/>
    </xf>
    <xf numFmtId="0" fontId="9" fillId="0" borderId="0" xfId="4" applyAlignment="1">
      <alignment vertical="center"/>
    </xf>
    <xf numFmtId="0" fontId="10" fillId="7" borderId="0" xfId="4" applyFont="1" applyFill="1" applyAlignment="1">
      <alignment vertical="center"/>
    </xf>
    <xf numFmtId="0" fontId="11" fillId="7" borderId="0" xfId="4" applyFont="1" applyFill="1" applyAlignment="1">
      <alignment vertical="center"/>
    </xf>
    <xf numFmtId="0" fontId="12" fillId="7" borderId="0" xfId="4" applyFont="1" applyFill="1" applyAlignment="1">
      <alignment horizontal="left" vertical="center"/>
    </xf>
    <xf numFmtId="0" fontId="13" fillId="7" borderId="0" xfId="4" applyFont="1" applyFill="1" applyAlignment="1">
      <alignment horizontal="left" vertical="center"/>
    </xf>
    <xf numFmtId="1" fontId="9" fillId="7" borderId="0" xfId="4" applyNumberFormat="1" applyFill="1" applyAlignment="1">
      <alignment vertical="center"/>
    </xf>
    <xf numFmtId="0" fontId="10" fillId="0" borderId="0" xfId="4" applyFont="1" applyAlignment="1">
      <alignment vertical="center"/>
    </xf>
    <xf numFmtId="0" fontId="11" fillId="0" borderId="0" xfId="4" applyFont="1" applyAlignment="1">
      <alignment vertical="center"/>
    </xf>
    <xf numFmtId="0" fontId="12" fillId="0" borderId="0" xfId="4" applyFont="1" applyAlignment="1">
      <alignment horizontal="left" vertical="center"/>
    </xf>
    <xf numFmtId="0" fontId="13" fillId="0" borderId="0" xfId="4" applyFont="1" applyAlignment="1">
      <alignment horizontal="left" vertical="center"/>
    </xf>
    <xf numFmtId="1" fontId="9" fillId="0" borderId="0" xfId="4" applyNumberFormat="1" applyAlignment="1">
      <alignment vertical="center"/>
    </xf>
    <xf numFmtId="0" fontId="14" fillId="0" borderId="0" xfId="4" applyFont="1" applyAlignment="1">
      <alignment horizontal="left" vertical="center"/>
    </xf>
    <xf numFmtId="0" fontId="11" fillId="0" borderId="7" xfId="4" applyFont="1" applyBorder="1" applyAlignment="1">
      <alignment vertical="center"/>
    </xf>
    <xf numFmtId="0" fontId="9" fillId="0" borderId="8" xfId="4" applyBorder="1" applyAlignment="1">
      <alignment horizontal="center" vertical="center"/>
    </xf>
    <xf numFmtId="0" fontId="9" fillId="0" borderId="9" xfId="4" applyBorder="1" applyAlignment="1">
      <alignment horizontal="center" vertical="center"/>
    </xf>
    <xf numFmtId="0" fontId="9" fillId="0" borderId="10" xfId="4" applyBorder="1" applyAlignment="1">
      <alignment horizontal="center" vertical="center"/>
    </xf>
    <xf numFmtId="164" fontId="15" fillId="0" borderId="7" xfId="4" applyNumberFormat="1" applyFont="1" applyBorder="1" applyAlignment="1">
      <alignment horizontal="center" vertical="center"/>
    </xf>
    <xf numFmtId="165" fontId="13" fillId="8" borderId="11" xfId="4" applyNumberFormat="1" applyFont="1" applyFill="1" applyBorder="1" applyAlignment="1">
      <alignment horizontal="center" vertical="center"/>
    </xf>
    <xf numFmtId="0" fontId="13" fillId="0" borderId="0" xfId="4" applyFont="1" applyAlignment="1">
      <alignment vertical="center"/>
    </xf>
    <xf numFmtId="0" fontId="13" fillId="0" borderId="7" xfId="4" applyFont="1" applyBorder="1" applyAlignment="1">
      <alignment horizontal="left" vertical="center"/>
    </xf>
    <xf numFmtId="1" fontId="17" fillId="0" borderId="7" xfId="4" applyNumberFormat="1" applyFont="1" applyBorder="1" applyAlignment="1">
      <alignment horizontal="center" vertical="center"/>
    </xf>
    <xf numFmtId="1" fontId="16" fillId="9" borderId="14" xfId="4" applyNumberFormat="1" applyFont="1" applyFill="1" applyBorder="1" applyAlignment="1">
      <alignment horizontal="center" vertical="center"/>
    </xf>
    <xf numFmtId="0" fontId="11" fillId="0" borderId="16" xfId="4" applyFont="1" applyBorder="1" applyAlignment="1">
      <alignment vertical="center"/>
    </xf>
    <xf numFmtId="165" fontId="16" fillId="9" borderId="11" xfId="4" applyNumberFormat="1" applyFont="1" applyFill="1" applyBorder="1" applyAlignment="1">
      <alignment horizontal="center" vertical="center"/>
    </xf>
    <xf numFmtId="0" fontId="19" fillId="0" borderId="17" xfId="4" applyFont="1" applyBorder="1" applyAlignment="1">
      <alignment vertical="center"/>
    </xf>
    <xf numFmtId="0" fontId="16" fillId="7" borderId="18" xfId="4" applyFont="1" applyFill="1" applyBorder="1" applyAlignment="1">
      <alignment horizontal="center" vertical="center"/>
    </xf>
    <xf numFmtId="0" fontId="22" fillId="0" borderId="0" xfId="4" applyFont="1" applyAlignment="1">
      <alignment vertical="center"/>
    </xf>
    <xf numFmtId="0" fontId="23" fillId="7" borderId="18" xfId="4" applyFont="1" applyFill="1" applyBorder="1" applyAlignment="1">
      <alignment horizontal="center" vertical="center"/>
    </xf>
    <xf numFmtId="0" fontId="26" fillId="7" borderId="0" xfId="4" applyFont="1" applyFill="1" applyAlignment="1">
      <alignment horizontal="center" vertical="center"/>
    </xf>
    <xf numFmtId="1" fontId="27" fillId="7" borderId="0" xfId="4" applyNumberFormat="1" applyFont="1" applyFill="1" applyAlignment="1">
      <alignment horizontal="left" vertical="center"/>
    </xf>
    <xf numFmtId="1" fontId="16" fillId="7" borderId="0" xfId="4" applyNumberFormat="1" applyFont="1" applyFill="1" applyAlignment="1">
      <alignment vertical="center"/>
    </xf>
    <xf numFmtId="0" fontId="28" fillId="0" borderId="0" xfId="4" applyFont="1" applyAlignment="1">
      <alignment horizontal="left" vertical="center"/>
    </xf>
    <xf numFmtId="165" fontId="29" fillId="9" borderId="12" xfId="4" applyNumberFormat="1" applyFont="1" applyFill="1" applyBorder="1" applyAlignment="1">
      <alignment horizontal="center" vertical="center"/>
    </xf>
    <xf numFmtId="165" fontId="13" fillId="9" borderId="12" xfId="4" applyNumberFormat="1" applyFont="1" applyFill="1" applyBorder="1" applyAlignment="1">
      <alignment horizontal="center" vertical="center"/>
    </xf>
    <xf numFmtId="1" fontId="16" fillId="9" borderId="12" xfId="4" applyNumberFormat="1" applyFont="1" applyFill="1" applyBorder="1" applyAlignment="1">
      <alignment horizontal="center" vertical="center"/>
    </xf>
    <xf numFmtId="1" fontId="13" fillId="9" borderId="19" xfId="4" applyNumberFormat="1" applyFont="1" applyFill="1" applyBorder="1" applyAlignment="1">
      <alignment horizontal="left" vertical="center"/>
    </xf>
    <xf numFmtId="165" fontId="29" fillId="9" borderId="20" xfId="4" applyNumberFormat="1" applyFont="1" applyFill="1" applyBorder="1" applyAlignment="1">
      <alignment horizontal="center" vertical="center"/>
    </xf>
    <xf numFmtId="4" fontId="16" fillId="9" borderId="12" xfId="4" applyNumberFormat="1" applyFont="1" applyFill="1" applyBorder="1" applyAlignment="1">
      <alignment horizontal="center" vertical="center"/>
    </xf>
    <xf numFmtId="165" fontId="16" fillId="0" borderId="0" xfId="4" applyNumberFormat="1" applyFont="1" applyAlignment="1">
      <alignment horizontal="center" vertical="center"/>
    </xf>
    <xf numFmtId="0" fontId="16" fillId="0" borderId="0" xfId="4" applyFont="1"/>
    <xf numFmtId="0" fontId="16" fillId="0" borderId="0" xfId="4" applyFont="1" applyAlignment="1">
      <alignment horizontal="right"/>
    </xf>
    <xf numFmtId="0" fontId="16" fillId="0" borderId="0" xfId="4" applyFont="1" applyAlignment="1">
      <alignment horizontal="center"/>
    </xf>
    <xf numFmtId="0" fontId="16" fillId="0" borderId="0" xfId="4" applyFont="1" applyAlignment="1">
      <alignment horizontal="left"/>
    </xf>
    <xf numFmtId="165" fontId="16" fillId="0" borderId="0" xfId="4" applyNumberFormat="1" applyFont="1"/>
    <xf numFmtId="0" fontId="13" fillId="0" borderId="0" xfId="4" applyFont="1" applyAlignment="1">
      <alignment horizontal="center"/>
    </xf>
    <xf numFmtId="0" fontId="13" fillId="0" borderId="0" xfId="4" applyFont="1" applyAlignment="1">
      <alignment horizontal="left"/>
    </xf>
    <xf numFmtId="0" fontId="16" fillId="12" borderId="0" xfId="4" applyFont="1" applyFill="1" applyAlignment="1">
      <alignment horizontal="right"/>
    </xf>
    <xf numFmtId="0" fontId="16" fillId="11" borderId="0" xfId="4" applyFont="1" applyFill="1" applyAlignment="1">
      <alignment horizontal="right"/>
    </xf>
    <xf numFmtId="0" fontId="30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2" fillId="0" borderId="0" xfId="4" applyFont="1" applyAlignment="1">
      <alignment horizontal="left" vertical="center"/>
    </xf>
    <xf numFmtId="0" fontId="33" fillId="0" borderId="0" xfId="4" applyFont="1" applyAlignment="1">
      <alignment horizontal="left" vertical="center"/>
    </xf>
    <xf numFmtId="0" fontId="34" fillId="0" borderId="0" xfId="4" applyFont="1" applyAlignment="1">
      <alignment horizontal="left" vertical="center"/>
    </xf>
    <xf numFmtId="0" fontId="35" fillId="0" borderId="0" xfId="4" applyFont="1" applyAlignment="1">
      <alignment horizontal="left" vertical="center"/>
    </xf>
    <xf numFmtId="1" fontId="36" fillId="0" borderId="0" xfId="4" applyNumberFormat="1" applyFont="1" applyAlignment="1">
      <alignment horizontal="center" vertical="center"/>
    </xf>
    <xf numFmtId="0" fontId="31" fillId="0" borderId="7" xfId="4" applyFont="1" applyBorder="1" applyAlignment="1">
      <alignment vertical="center"/>
    </xf>
    <xf numFmtId="166" fontId="37" fillId="0" borderId="7" xfId="4" applyNumberFormat="1" applyFont="1" applyBorder="1" applyAlignment="1">
      <alignment horizontal="center" vertical="center"/>
    </xf>
    <xf numFmtId="165" fontId="38" fillId="8" borderId="11" xfId="4" applyNumberFormat="1" applyFont="1" applyFill="1" applyBorder="1" applyAlignment="1">
      <alignment horizontal="center" vertical="center"/>
    </xf>
    <xf numFmtId="0" fontId="38" fillId="0" borderId="0" xfId="4" applyFont="1" applyAlignment="1">
      <alignment vertical="center"/>
    </xf>
    <xf numFmtId="0" fontId="38" fillId="0" borderId="7" xfId="4" applyFont="1" applyBorder="1" applyAlignment="1">
      <alignment horizontal="left" vertical="center"/>
    </xf>
    <xf numFmtId="0" fontId="35" fillId="9" borderId="13" xfId="4" applyFont="1" applyFill="1" applyBorder="1" applyAlignment="1">
      <alignment horizontal="center" vertical="center"/>
    </xf>
    <xf numFmtId="1" fontId="40" fillId="0" borderId="7" xfId="4" applyNumberFormat="1" applyFont="1" applyBorder="1" applyAlignment="1">
      <alignment horizontal="center" vertical="center"/>
    </xf>
    <xf numFmtId="1" fontId="39" fillId="9" borderId="14" xfId="4" applyNumberFormat="1" applyFont="1" applyFill="1" applyBorder="1" applyAlignment="1">
      <alignment horizontal="center" vertical="center"/>
    </xf>
    <xf numFmtId="0" fontId="13" fillId="7" borderId="0" xfId="4" applyFont="1" applyFill="1" applyAlignment="1">
      <alignment vertical="center"/>
    </xf>
    <xf numFmtId="0" fontId="31" fillId="0" borderId="16" xfId="4" applyFont="1" applyBorder="1" applyAlignment="1">
      <alignment horizontal="center" vertical="center"/>
    </xf>
    <xf numFmtId="0" fontId="9" fillId="7" borderId="21" xfId="4" applyFill="1" applyBorder="1" applyAlignment="1">
      <alignment horizontal="center" vertical="center"/>
    </xf>
    <xf numFmtId="0" fontId="9" fillId="7" borderId="22" xfId="4" applyFill="1" applyBorder="1" applyAlignment="1">
      <alignment horizontal="center" vertical="center"/>
    </xf>
    <xf numFmtId="0" fontId="9" fillId="7" borderId="23" xfId="4" applyFill="1" applyBorder="1" applyAlignment="1">
      <alignment horizontal="center" vertical="center"/>
    </xf>
    <xf numFmtId="165" fontId="38" fillId="8" borderId="24" xfId="4" applyNumberFormat="1" applyFont="1" applyFill="1" applyBorder="1" applyAlignment="1">
      <alignment horizontal="center" vertical="center"/>
    </xf>
    <xf numFmtId="0" fontId="42" fillId="0" borderId="17" xfId="4" applyFont="1" applyBorder="1" applyAlignment="1">
      <alignment vertical="center"/>
    </xf>
    <xf numFmtId="0" fontId="45" fillId="7" borderId="18" xfId="4" applyFont="1" applyFill="1" applyBorder="1" applyAlignment="1">
      <alignment horizontal="center" vertical="center"/>
    </xf>
    <xf numFmtId="0" fontId="48" fillId="7" borderId="0" xfId="4" applyFont="1" applyFill="1" applyAlignment="1">
      <alignment horizontal="center" vertical="center"/>
    </xf>
    <xf numFmtId="1" fontId="49" fillId="7" borderId="0" xfId="4" applyNumberFormat="1" applyFont="1" applyFill="1" applyAlignment="1">
      <alignment horizontal="left" vertical="center"/>
    </xf>
    <xf numFmtId="1" fontId="39" fillId="7" borderId="0" xfId="4" applyNumberFormat="1" applyFont="1" applyFill="1" applyAlignment="1">
      <alignment vertical="center"/>
    </xf>
    <xf numFmtId="1" fontId="38" fillId="0" borderId="0" xfId="4" applyNumberFormat="1" applyFont="1" applyAlignment="1">
      <alignment horizontal="left" vertical="center"/>
    </xf>
    <xf numFmtId="1" fontId="50" fillId="0" borderId="0" xfId="4" applyNumberFormat="1" applyFont="1" applyAlignment="1">
      <alignment horizontal="center" vertical="center"/>
    </xf>
    <xf numFmtId="0" fontId="9" fillId="0" borderId="0" xfId="4"/>
    <xf numFmtId="165" fontId="36" fillId="9" borderId="12" xfId="4" applyNumberFormat="1" applyFont="1" applyFill="1" applyBorder="1" applyAlignment="1">
      <alignment horizontal="center" vertical="center"/>
    </xf>
    <xf numFmtId="165" fontId="38" fillId="9" borderId="12" xfId="4" applyNumberFormat="1" applyFont="1" applyFill="1" applyBorder="1" applyAlignment="1">
      <alignment horizontal="center" vertical="center"/>
    </xf>
    <xf numFmtId="1" fontId="39" fillId="9" borderId="12" xfId="4" applyNumberFormat="1" applyFont="1" applyFill="1" applyBorder="1" applyAlignment="1">
      <alignment horizontal="center" vertical="center"/>
    </xf>
    <xf numFmtId="1" fontId="38" fillId="9" borderId="19" xfId="4" applyNumberFormat="1" applyFont="1" applyFill="1" applyBorder="1" applyAlignment="1">
      <alignment horizontal="left" vertical="center"/>
    </xf>
    <xf numFmtId="165" fontId="36" fillId="9" borderId="20" xfId="4" applyNumberFormat="1" applyFont="1" applyFill="1" applyBorder="1" applyAlignment="1">
      <alignment horizontal="center" vertical="center"/>
    </xf>
    <xf numFmtId="165" fontId="36" fillId="0" borderId="0" xfId="4" applyNumberFormat="1" applyFont="1" applyAlignment="1">
      <alignment horizontal="center" vertical="center"/>
    </xf>
    <xf numFmtId="0" fontId="39" fillId="0" borderId="0" xfId="4" applyFont="1" applyProtection="1">
      <protection locked="0"/>
    </xf>
    <xf numFmtId="0" fontId="39" fillId="0" borderId="0" xfId="4" applyFont="1" applyAlignment="1">
      <alignment horizontal="right"/>
    </xf>
    <xf numFmtId="0" fontId="39" fillId="0" borderId="0" xfId="4" applyFont="1" applyAlignment="1">
      <alignment horizontal="center"/>
    </xf>
    <xf numFmtId="0" fontId="39" fillId="0" borderId="0" xfId="4" applyFont="1" applyAlignment="1">
      <alignment horizontal="left"/>
    </xf>
    <xf numFmtId="165" fontId="39" fillId="0" borderId="0" xfId="4" applyNumberFormat="1" applyFont="1"/>
    <xf numFmtId="0" fontId="38" fillId="0" borderId="0" xfId="4" applyFont="1" applyAlignment="1">
      <alignment horizontal="center"/>
    </xf>
    <xf numFmtId="0" fontId="38" fillId="0" borderId="0" xfId="4" applyFont="1" applyAlignment="1">
      <alignment horizontal="left"/>
    </xf>
    <xf numFmtId="165" fontId="39" fillId="0" borderId="0" xfId="4" applyNumberFormat="1" applyFont="1" applyProtection="1">
      <protection locked="0"/>
    </xf>
    <xf numFmtId="0" fontId="9" fillId="0" borderId="0" xfId="4" applyAlignment="1">
      <alignment wrapText="1"/>
    </xf>
    <xf numFmtId="0" fontId="39" fillId="12" borderId="0" xfId="4" applyFont="1" applyFill="1" applyAlignment="1">
      <alignment horizontal="right"/>
    </xf>
    <xf numFmtId="0" fontId="39" fillId="11" borderId="0" xfId="4" applyFont="1" applyFill="1" applyAlignment="1">
      <alignment horizontal="right"/>
    </xf>
    <xf numFmtId="0" fontId="51" fillId="0" borderId="0" xfId="4" applyFont="1"/>
    <xf numFmtId="0" fontId="13" fillId="0" borderId="0" xfId="4" applyFont="1"/>
    <xf numFmtId="0" fontId="16" fillId="0" borderId="0" xfId="4" applyFont="1" applyProtection="1">
      <protection locked="0"/>
    </xf>
    <xf numFmtId="165" fontId="16" fillId="0" borderId="0" xfId="4" applyNumberFormat="1" applyFont="1" applyProtection="1">
      <protection locked="0"/>
    </xf>
    <xf numFmtId="17" fontId="51" fillId="0" borderId="0" xfId="4" applyNumberFormat="1" applyFont="1"/>
    <xf numFmtId="165" fontId="29" fillId="0" borderId="0" xfId="4" applyNumberFormat="1" applyFont="1" applyAlignment="1">
      <alignment horizontal="center" vertical="center"/>
    </xf>
    <xf numFmtId="0" fontId="11" fillId="0" borderId="7" xfId="4" applyFont="1" applyBorder="1" applyAlignment="1">
      <alignment horizontal="center" vertical="center"/>
    </xf>
    <xf numFmtId="0" fontId="52" fillId="0" borderId="9" xfId="4" applyFont="1" applyBorder="1" applyAlignment="1">
      <alignment horizontal="center" vertical="center"/>
    </xf>
    <xf numFmtId="0" fontId="52" fillId="0" borderId="10" xfId="4" applyFont="1" applyBorder="1" applyAlignment="1">
      <alignment horizontal="center" vertical="center"/>
    </xf>
    <xf numFmtId="166" fontId="15" fillId="0" borderId="7" xfId="4" applyNumberFormat="1" applyFont="1" applyBorder="1" applyAlignment="1">
      <alignment horizontal="center" vertical="center"/>
    </xf>
    <xf numFmtId="165" fontId="13" fillId="8" borderId="24" xfId="4" applyNumberFormat="1" applyFont="1" applyFill="1" applyBorder="1" applyAlignment="1">
      <alignment horizontal="center" vertical="center"/>
    </xf>
    <xf numFmtId="0" fontId="24" fillId="0" borderId="0" xfId="4" applyFont="1"/>
    <xf numFmtId="0" fontId="24" fillId="0" borderId="0" xfId="4" applyFont="1" applyAlignment="1">
      <alignment vertical="center"/>
    </xf>
    <xf numFmtId="0" fontId="53" fillId="0" borderId="0" xfId="4" applyFont="1" applyAlignment="1">
      <alignment horizontal="left"/>
    </xf>
    <xf numFmtId="0" fontId="9" fillId="8" borderId="0" xfId="4" applyFill="1"/>
    <xf numFmtId="0" fontId="9" fillId="8" borderId="0" xfId="4" applyFill="1" applyAlignment="1">
      <alignment horizontal="left"/>
    </xf>
    <xf numFmtId="0" fontId="9" fillId="0" borderId="0" xfId="4" applyAlignment="1">
      <alignment horizontal="left"/>
    </xf>
    <xf numFmtId="0" fontId="10" fillId="0" borderId="0" xfId="4" applyFont="1"/>
    <xf numFmtId="0" fontId="24" fillId="0" borderId="25" xfId="4" applyFont="1" applyBorder="1"/>
    <xf numFmtId="0" fontId="24" fillId="0" borderId="26" xfId="4" applyFont="1" applyBorder="1"/>
    <xf numFmtId="0" fontId="24" fillId="0" borderId="26" xfId="4" applyFont="1" applyBorder="1" applyAlignment="1">
      <alignment horizontal="left"/>
    </xf>
    <xf numFmtId="0" fontId="9" fillId="0" borderId="0" xfId="4" applyAlignment="1">
      <alignment horizontal="right"/>
    </xf>
    <xf numFmtId="0" fontId="9" fillId="7" borderId="28" xfId="4" applyFill="1" applyBorder="1" applyAlignment="1">
      <alignment vertical="center"/>
    </xf>
    <xf numFmtId="0" fontId="24" fillId="0" borderId="29" xfId="4" applyFont="1" applyBorder="1" applyAlignment="1">
      <alignment horizontal="center"/>
    </xf>
    <xf numFmtId="0" fontId="24" fillId="0" borderId="28" xfId="4" applyFont="1" applyBorder="1"/>
    <xf numFmtId="0" fontId="9" fillId="0" borderId="30" xfId="4" applyBorder="1"/>
    <xf numFmtId="0" fontId="9" fillId="0" borderId="31" xfId="4" applyBorder="1"/>
    <xf numFmtId="0" fontId="12" fillId="0" borderId="31" xfId="4" applyFont="1" applyBorder="1" applyAlignment="1">
      <alignment horizontal="left" vertical="center"/>
    </xf>
    <xf numFmtId="0" fontId="13" fillId="0" borderId="31" xfId="4" applyFont="1" applyBorder="1" applyAlignment="1">
      <alignment horizontal="left" vertical="center"/>
    </xf>
    <xf numFmtId="0" fontId="59" fillId="0" borderId="32" xfId="4" applyFont="1" applyBorder="1" applyAlignment="1">
      <alignment vertical="center"/>
    </xf>
    <xf numFmtId="0" fontId="60" fillId="0" borderId="0" xfId="4" applyFont="1" applyAlignment="1">
      <alignment vertical="center"/>
    </xf>
    <xf numFmtId="0" fontId="61" fillId="0" borderId="0" xfId="4" applyFont="1"/>
    <xf numFmtId="0" fontId="9" fillId="0" borderId="17" xfId="4" applyBorder="1"/>
    <xf numFmtId="0" fontId="9" fillId="0" borderId="33" xfId="4" applyBorder="1"/>
    <xf numFmtId="0" fontId="9" fillId="0" borderId="14" xfId="4" applyBorder="1" applyAlignment="1">
      <alignment vertical="center"/>
    </xf>
    <xf numFmtId="0" fontId="54" fillId="0" borderId="0" xfId="4" applyFont="1"/>
    <xf numFmtId="0" fontId="9" fillId="15" borderId="34" xfId="4" applyFill="1" applyBorder="1"/>
    <xf numFmtId="0" fontId="9" fillId="15" borderId="35" xfId="4" applyFill="1" applyBorder="1"/>
    <xf numFmtId="0" fontId="9" fillId="16" borderId="0" xfId="4" applyFill="1"/>
    <xf numFmtId="0" fontId="9" fillId="17" borderId="0" xfId="4" applyFill="1"/>
    <xf numFmtId="15" fontId="24" fillId="9" borderId="5" xfId="4" applyNumberFormat="1" applyFont="1" applyFill="1" applyBorder="1" applyAlignment="1">
      <alignment horizontal="center" vertical="center"/>
    </xf>
    <xf numFmtId="1" fontId="20" fillId="9" borderId="6" xfId="4" applyNumberFormat="1" applyFont="1" applyFill="1" applyBorder="1" applyAlignment="1">
      <alignment horizontal="center" vertical="center"/>
    </xf>
    <xf numFmtId="15" fontId="24" fillId="7" borderId="36" xfId="4" applyNumberFormat="1" applyFont="1" applyFill="1" applyBorder="1" applyAlignment="1">
      <alignment horizontal="center" vertical="center"/>
    </xf>
    <xf numFmtId="1" fontId="21" fillId="0" borderId="37" xfId="4" applyNumberFormat="1" applyFont="1" applyBorder="1" applyAlignment="1">
      <alignment horizontal="center" vertical="center"/>
    </xf>
    <xf numFmtId="1" fontId="13" fillId="7" borderId="6" xfId="4" applyNumberFormat="1" applyFont="1" applyFill="1" applyBorder="1" applyAlignment="1">
      <alignment horizontal="left" vertical="center"/>
    </xf>
    <xf numFmtId="1" fontId="18" fillId="0" borderId="0" xfId="4" applyNumberFormat="1" applyFont="1" applyAlignment="1">
      <alignment horizontal="right" vertical="center"/>
    </xf>
    <xf numFmtId="165" fontId="16" fillId="9" borderId="39" xfId="4" applyNumberFormat="1" applyFont="1" applyFill="1" applyBorder="1" applyAlignment="1">
      <alignment horizontal="center" vertical="center"/>
    </xf>
    <xf numFmtId="165" fontId="16" fillId="9" borderId="24" xfId="4" applyNumberFormat="1" applyFont="1" applyFill="1" applyBorder="1" applyAlignment="1">
      <alignment horizontal="center" vertical="center"/>
    </xf>
    <xf numFmtId="1" fontId="16" fillId="0" borderId="2" xfId="4" applyNumberFormat="1" applyFont="1" applyBorder="1" applyAlignment="1">
      <alignment horizontal="center" vertical="center"/>
    </xf>
    <xf numFmtId="1" fontId="13" fillId="10" borderId="40" xfId="4" applyNumberFormat="1" applyFont="1" applyFill="1" applyBorder="1" applyAlignment="1">
      <alignment horizontal="center" vertical="center"/>
    </xf>
    <xf numFmtId="0" fontId="16" fillId="7" borderId="43" xfId="4" applyFont="1" applyFill="1" applyBorder="1" applyAlignment="1">
      <alignment horizontal="center" vertical="center"/>
    </xf>
    <xf numFmtId="0" fontId="23" fillId="7" borderId="43" xfId="4" applyFont="1" applyFill="1" applyBorder="1" applyAlignment="1">
      <alignment horizontal="center" vertical="center"/>
    </xf>
    <xf numFmtId="0" fontId="16" fillId="0" borderId="43" xfId="4" applyFont="1" applyBorder="1" applyAlignment="1">
      <alignment horizontal="center" vertical="center"/>
    </xf>
    <xf numFmtId="1" fontId="15" fillId="7" borderId="11" xfId="4" applyNumberFormat="1" applyFont="1" applyFill="1" applyBorder="1" applyAlignment="1">
      <alignment horizontal="center" vertical="center"/>
    </xf>
    <xf numFmtId="0" fontId="16" fillId="7" borderId="45" xfId="4" applyFont="1" applyFill="1" applyBorder="1" applyAlignment="1">
      <alignment horizontal="center" vertical="center"/>
    </xf>
    <xf numFmtId="0" fontId="16" fillId="7" borderId="46" xfId="4" applyFont="1" applyFill="1" applyBorder="1" applyAlignment="1">
      <alignment horizontal="center" vertical="center"/>
    </xf>
    <xf numFmtId="0" fontId="16" fillId="7" borderId="47" xfId="4" applyFont="1" applyFill="1" applyBorder="1" applyAlignment="1">
      <alignment horizontal="center" vertical="center"/>
    </xf>
    <xf numFmtId="0" fontId="23" fillId="7" borderId="48" xfId="4" applyFont="1" applyFill="1" applyBorder="1" applyAlignment="1">
      <alignment horizontal="center" vertical="center"/>
    </xf>
    <xf numFmtId="0" fontId="16" fillId="0" borderId="49" xfId="4" applyFont="1" applyBorder="1" applyAlignment="1">
      <alignment horizontal="center" vertical="center"/>
    </xf>
    <xf numFmtId="0" fontId="16" fillId="7" borderId="50" xfId="4" applyFont="1" applyFill="1" applyBorder="1" applyAlignment="1">
      <alignment horizontal="center" vertical="center"/>
    </xf>
    <xf numFmtId="0" fontId="16" fillId="7" borderId="51" xfId="4" applyFont="1" applyFill="1" applyBorder="1" applyAlignment="1">
      <alignment horizontal="center" vertical="center"/>
    </xf>
    <xf numFmtId="15" fontId="24" fillId="7" borderId="52" xfId="4" applyNumberFormat="1" applyFont="1" applyFill="1" applyBorder="1" applyAlignment="1">
      <alignment horizontal="center" vertical="center"/>
    </xf>
    <xf numFmtId="1" fontId="13" fillId="10" borderId="53" xfId="4" applyNumberFormat="1" applyFont="1" applyFill="1" applyBorder="1" applyAlignment="1">
      <alignment horizontal="center" vertical="center"/>
    </xf>
    <xf numFmtId="165" fontId="16" fillId="9" borderId="40" xfId="4" applyNumberFormat="1" applyFont="1" applyFill="1" applyBorder="1" applyAlignment="1">
      <alignment horizontal="center" vertical="center"/>
    </xf>
    <xf numFmtId="165" fontId="16" fillId="9" borderId="17" xfId="4" applyNumberFormat="1" applyFont="1" applyFill="1" applyBorder="1" applyAlignment="1">
      <alignment horizontal="center" vertical="center"/>
    </xf>
    <xf numFmtId="1" fontId="13" fillId="10" borderId="15" xfId="4" applyNumberFormat="1" applyFont="1" applyFill="1" applyBorder="1" applyAlignment="1">
      <alignment horizontal="center" vertical="center"/>
    </xf>
    <xf numFmtId="1" fontId="16" fillId="0" borderId="1" xfId="4" applyNumberFormat="1" applyFont="1" applyBorder="1" applyAlignment="1">
      <alignment horizontal="center" vertical="center"/>
    </xf>
    <xf numFmtId="1" fontId="13" fillId="10" borderId="4" xfId="4" applyNumberFormat="1" applyFont="1" applyFill="1" applyBorder="1" applyAlignment="1">
      <alignment horizontal="center" vertical="center"/>
    </xf>
    <xf numFmtId="1" fontId="13" fillId="10" borderId="54" xfId="4" applyNumberFormat="1" applyFont="1" applyFill="1" applyBorder="1" applyAlignment="1">
      <alignment horizontal="center" vertical="center"/>
    </xf>
    <xf numFmtId="1" fontId="13" fillId="7" borderId="55" xfId="4" applyNumberFormat="1" applyFont="1" applyFill="1" applyBorder="1" applyAlignment="1">
      <alignment horizontal="left" vertical="center"/>
    </xf>
    <xf numFmtId="1" fontId="21" fillId="0" borderId="56" xfId="4" applyNumberFormat="1" applyFont="1" applyBorder="1" applyAlignment="1">
      <alignment horizontal="center" vertical="center"/>
    </xf>
    <xf numFmtId="1" fontId="13" fillId="10" borderId="1" xfId="4" applyNumberFormat="1" applyFont="1" applyFill="1" applyBorder="1" applyAlignment="1">
      <alignment horizontal="center" vertical="center"/>
    </xf>
    <xf numFmtId="0" fontId="45" fillId="7" borderId="43" xfId="4" applyFont="1" applyFill="1" applyBorder="1" applyAlignment="1">
      <alignment horizontal="center" vertical="center"/>
    </xf>
    <xf numFmtId="1" fontId="37" fillId="7" borderId="11" xfId="4" applyNumberFormat="1" applyFont="1" applyFill="1" applyBorder="1" applyAlignment="1">
      <alignment horizontal="center" vertical="center"/>
    </xf>
    <xf numFmtId="15" fontId="46" fillId="9" borderId="5" xfId="4" applyNumberFormat="1" applyFont="1" applyFill="1" applyBorder="1" applyAlignment="1">
      <alignment horizontal="center" vertical="center"/>
    </xf>
    <xf numFmtId="1" fontId="43" fillId="9" borderId="6" xfId="4" applyNumberFormat="1" applyFont="1" applyFill="1" applyBorder="1" applyAlignment="1">
      <alignment horizontal="center" vertical="center"/>
    </xf>
    <xf numFmtId="15" fontId="46" fillId="7" borderId="52" xfId="4" applyNumberFormat="1" applyFont="1" applyFill="1" applyBorder="1" applyAlignment="1">
      <alignment horizontal="center" vertical="center"/>
    </xf>
    <xf numFmtId="165" fontId="39" fillId="9" borderId="24" xfId="4" applyNumberFormat="1" applyFont="1" applyFill="1" applyBorder="1" applyAlignment="1">
      <alignment horizontal="center" vertical="center"/>
    </xf>
    <xf numFmtId="1" fontId="38" fillId="7" borderId="55" xfId="4" applyNumberFormat="1" applyFont="1" applyFill="1" applyBorder="1" applyAlignment="1">
      <alignment horizontal="left" vertical="center"/>
    </xf>
    <xf numFmtId="1" fontId="44" fillId="0" borderId="56" xfId="4" applyNumberFormat="1" applyFont="1" applyBorder="1" applyAlignment="1">
      <alignment horizontal="center" vertical="center"/>
    </xf>
    <xf numFmtId="1" fontId="39" fillId="0" borderId="2" xfId="4" applyNumberFormat="1" applyFont="1" applyBorder="1" applyAlignment="1">
      <alignment horizontal="center" vertical="center"/>
    </xf>
    <xf numFmtId="165" fontId="39" fillId="13" borderId="17" xfId="4" applyNumberFormat="1" applyFont="1" applyFill="1" applyBorder="1" applyAlignment="1">
      <alignment horizontal="center" vertical="center"/>
    </xf>
    <xf numFmtId="1" fontId="41" fillId="0" borderId="0" xfId="4" applyNumberFormat="1" applyFont="1" applyAlignment="1">
      <alignment horizontal="right" vertical="center"/>
    </xf>
    <xf numFmtId="1" fontId="39" fillId="0" borderId="38" xfId="4" applyNumberFormat="1" applyFont="1" applyBorder="1" applyAlignment="1">
      <alignment horizontal="center" vertical="center"/>
    </xf>
    <xf numFmtId="165" fontId="38" fillId="5" borderId="40" xfId="4" applyNumberFormat="1" applyFont="1" applyFill="1" applyBorder="1" applyAlignment="1">
      <alignment horizontal="center" vertical="center"/>
    </xf>
    <xf numFmtId="165" fontId="38" fillId="5" borderId="39" xfId="4" applyNumberFormat="1" applyFont="1" applyFill="1" applyBorder="1" applyAlignment="1">
      <alignment horizontal="center" vertical="center"/>
    </xf>
    <xf numFmtId="0" fontId="39" fillId="7" borderId="45" xfId="4" applyFont="1" applyFill="1" applyBorder="1" applyAlignment="1">
      <alignment horizontal="center" vertical="center"/>
    </xf>
    <xf numFmtId="0" fontId="39" fillId="7" borderId="46" xfId="4" applyFont="1" applyFill="1" applyBorder="1" applyAlignment="1">
      <alignment horizontal="center" vertical="center"/>
    </xf>
    <xf numFmtId="0" fontId="39" fillId="7" borderId="47" xfId="4" applyFont="1" applyFill="1" applyBorder="1" applyAlignment="1">
      <alignment horizontal="center" vertical="center"/>
    </xf>
    <xf numFmtId="0" fontId="45" fillId="7" borderId="48" xfId="4" applyFont="1" applyFill="1" applyBorder="1" applyAlignment="1">
      <alignment horizontal="center" vertical="center"/>
    </xf>
    <xf numFmtId="0" fontId="39" fillId="7" borderId="50" xfId="4" applyFont="1" applyFill="1" applyBorder="1" applyAlignment="1">
      <alignment horizontal="center" vertical="center"/>
    </xf>
    <xf numFmtId="0" fontId="39" fillId="7" borderId="51" xfId="4" applyFont="1" applyFill="1" applyBorder="1" applyAlignment="1">
      <alignment horizontal="center" vertical="center"/>
    </xf>
    <xf numFmtId="0" fontId="14" fillId="15" borderId="13" xfId="4" applyFont="1" applyFill="1" applyBorder="1" applyAlignment="1">
      <alignment horizontal="center" vertical="center"/>
    </xf>
    <xf numFmtId="0" fontId="14" fillId="0" borderId="44" xfId="4" applyFont="1" applyBorder="1" applyAlignment="1">
      <alignment horizontal="right" vertical="top"/>
    </xf>
    <xf numFmtId="0" fontId="14" fillId="0" borderId="13" xfId="4" applyFont="1" applyBorder="1" applyAlignment="1">
      <alignment horizontal="right" vertical="top"/>
    </xf>
    <xf numFmtId="165" fontId="16" fillId="14" borderId="11" xfId="4" applyNumberFormat="1" applyFont="1" applyFill="1" applyBorder="1" applyAlignment="1">
      <alignment horizontal="center" vertical="center"/>
    </xf>
    <xf numFmtId="0" fontId="13" fillId="7" borderId="1" xfId="4" applyFont="1" applyFill="1" applyBorder="1" applyAlignment="1">
      <alignment horizontal="right" vertical="center"/>
    </xf>
    <xf numFmtId="0" fontId="13" fillId="7" borderId="6" xfId="4" applyFont="1" applyFill="1" applyBorder="1" applyAlignment="1">
      <alignment horizontal="right" vertical="center"/>
    </xf>
    <xf numFmtId="0" fontId="38" fillId="7" borderId="1" xfId="4" applyFont="1" applyFill="1" applyBorder="1" applyAlignment="1">
      <alignment horizontal="right" vertical="center"/>
    </xf>
    <xf numFmtId="1" fontId="18" fillId="0" borderId="15" xfId="4" applyNumberFormat="1" applyFont="1" applyBorder="1" applyAlignment="1">
      <alignment horizontal="right" vertical="center"/>
    </xf>
    <xf numFmtId="1" fontId="41" fillId="0" borderId="15" xfId="4" applyNumberFormat="1" applyFont="1" applyBorder="1" applyAlignment="1">
      <alignment horizontal="right" vertical="center"/>
    </xf>
    <xf numFmtId="1" fontId="25" fillId="11" borderId="1" xfId="4" applyNumberFormat="1" applyFont="1" applyFill="1" applyBorder="1" applyAlignment="1">
      <alignment horizontal="left" vertical="center"/>
    </xf>
    <xf numFmtId="1" fontId="25" fillId="11" borderId="1" xfId="4" applyNumberFormat="1" applyFont="1" applyFill="1" applyBorder="1" applyAlignment="1">
      <alignment horizontal="center" vertical="center"/>
    </xf>
    <xf numFmtId="1" fontId="47" fillId="11" borderId="1" xfId="4" applyNumberFormat="1" applyFont="1" applyFill="1" applyBorder="1" applyAlignment="1">
      <alignment horizontal="center" vertical="center"/>
    </xf>
    <xf numFmtId="0" fontId="19" fillId="0" borderId="0" xfId="4" applyFont="1" applyAlignment="1">
      <alignment vertical="center"/>
    </xf>
    <xf numFmtId="0" fontId="25" fillId="0" borderId="29" xfId="4" applyFont="1" applyBorder="1" applyAlignment="1">
      <alignment horizontal="left"/>
    </xf>
    <xf numFmtId="0" fontId="57" fillId="0" borderId="27" xfId="4" applyFont="1" applyBorder="1" applyAlignment="1">
      <alignment horizontal="left" vertical="center"/>
    </xf>
    <xf numFmtId="0" fontId="11" fillId="0" borderId="0" xfId="4" applyFont="1" applyAlignment="1">
      <alignment horizontal="center" vertical="center"/>
    </xf>
    <xf numFmtId="0" fontId="42" fillId="0" borderId="0" xfId="4" applyFont="1" applyAlignment="1">
      <alignment vertical="center"/>
    </xf>
    <xf numFmtId="0" fontId="31" fillId="0" borderId="0" xfId="4" applyFont="1" applyAlignment="1">
      <alignment horizontal="center" vertical="center"/>
    </xf>
    <xf numFmtId="0" fontId="38" fillId="0" borderId="0" xfId="4" applyFont="1" applyAlignment="1">
      <alignment horizontal="left" vertical="center"/>
    </xf>
    <xf numFmtId="0" fontId="6" fillId="0" borderId="0" xfId="0" applyFont="1"/>
    <xf numFmtId="165" fontId="6" fillId="0" borderId="0" xfId="0" applyNumberFormat="1" applyFont="1" applyAlignment="1">
      <alignment horizontal="center"/>
    </xf>
    <xf numFmtId="167" fontId="80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6" fillId="0" borderId="84" xfId="0" applyFont="1" applyBorder="1" applyAlignment="1">
      <alignment horizontal="center"/>
    </xf>
    <xf numFmtId="0" fontId="6" fillId="0" borderId="77" xfId="0" applyFont="1" applyBorder="1" applyAlignment="1">
      <alignment horizontal="center"/>
    </xf>
    <xf numFmtId="0" fontId="6" fillId="0" borderId="7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75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83" fillId="0" borderId="0" xfId="0" applyFont="1" applyAlignment="1">
      <alignment horizontal="center" vertical="center" wrapText="1"/>
    </xf>
    <xf numFmtId="0" fontId="83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2" fontId="8" fillId="0" borderId="76" xfId="0" applyNumberFormat="1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81" fillId="6" borderId="1" xfId="0" applyFont="1" applyFill="1" applyBorder="1" applyAlignment="1">
      <alignment horizontal="center" vertical="center" wrapText="1"/>
    </xf>
    <xf numFmtId="0" fontId="82" fillId="6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2" fontId="6" fillId="51" borderId="69" xfId="0" applyNumberFormat="1" applyFont="1" applyFill="1" applyBorder="1" applyAlignment="1">
      <alignment horizontal="left" vertical="center"/>
    </xf>
    <xf numFmtId="2" fontId="6" fillId="51" borderId="70" xfId="0" applyNumberFormat="1" applyFont="1" applyFill="1" applyBorder="1" applyAlignment="1">
      <alignment horizontal="left" vertical="center"/>
    </xf>
    <xf numFmtId="2" fontId="6" fillId="51" borderId="73" xfId="0" applyNumberFormat="1" applyFont="1" applyFill="1" applyBorder="1" applyAlignment="1">
      <alignment horizontal="left" vertical="center"/>
    </xf>
    <xf numFmtId="0" fontId="89" fillId="6" borderId="1" xfId="0" applyFont="1" applyFill="1" applyBorder="1" applyAlignment="1">
      <alignment horizontal="center" vertical="center" wrapText="1"/>
    </xf>
    <xf numFmtId="2" fontId="6" fillId="0" borderId="0" xfId="0" applyNumberFormat="1" applyFont="1" applyAlignment="1">
      <alignment horizontal="left" vertical="center"/>
    </xf>
    <xf numFmtId="14" fontId="0" fillId="0" borderId="0" xfId="0" applyNumberFormat="1"/>
    <xf numFmtId="14" fontId="1" fillId="6" borderId="1" xfId="0" applyNumberFormat="1" applyFont="1" applyFill="1" applyBorder="1" applyAlignment="1">
      <alignment horizontal="center" vertical="center"/>
    </xf>
    <xf numFmtId="0" fontId="1" fillId="17" borderId="1" xfId="0" applyFont="1" applyFill="1" applyBorder="1" applyAlignment="1">
      <alignment horizontal="center" vertical="center"/>
    </xf>
    <xf numFmtId="2" fontId="6" fillId="0" borderId="70" xfId="0" applyNumberFormat="1" applyFont="1" applyBorder="1" applyAlignment="1">
      <alignment horizontal="left" vertical="center"/>
    </xf>
    <xf numFmtId="2" fontId="6" fillId="54" borderId="69" xfId="0" applyNumberFormat="1" applyFont="1" applyFill="1" applyBorder="1" applyAlignment="1">
      <alignment horizontal="left" vertical="center"/>
    </xf>
    <xf numFmtId="0" fontId="63" fillId="0" borderId="92" xfId="5" applyBorder="1" applyAlignment="1" applyProtection="1">
      <alignment horizontal="left" vertical="center"/>
    </xf>
    <xf numFmtId="0" fontId="63" fillId="0" borderId="92" xfId="5" applyBorder="1" applyAlignment="1" applyProtection="1">
      <alignment vertical="center"/>
    </xf>
    <xf numFmtId="0" fontId="63" fillId="0" borderId="92" xfId="5" applyFill="1" applyBorder="1" applyAlignment="1" applyProtection="1">
      <alignment horizontal="left" vertical="center"/>
    </xf>
    <xf numFmtId="0" fontId="1" fillId="0" borderId="0" xfId="0" applyFont="1" applyAlignment="1">
      <alignment horizontal="center"/>
    </xf>
    <xf numFmtId="0" fontId="84" fillId="0" borderId="0" xfId="0" applyFont="1" applyAlignment="1">
      <alignment horizontal="left" vertical="center"/>
    </xf>
    <xf numFmtId="16" fontId="1" fillId="4" borderId="1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" fontId="0" fillId="0" borderId="0" xfId="0" applyNumberFormat="1"/>
    <xf numFmtId="16" fontId="0" fillId="0" borderId="0" xfId="0" applyNumberFormat="1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0" fontId="0" fillId="18" borderId="1" xfId="0" applyFill="1" applyBorder="1" applyAlignment="1">
      <alignment horizontal="center" vertical="center"/>
    </xf>
    <xf numFmtId="0" fontId="39" fillId="55" borderId="49" xfId="4" applyFont="1" applyFill="1" applyBorder="1" applyAlignment="1">
      <alignment horizontal="center" vertical="center"/>
    </xf>
    <xf numFmtId="0" fontId="39" fillId="56" borderId="50" xfId="4" applyFont="1" applyFill="1" applyBorder="1" applyAlignment="1">
      <alignment horizontal="center" vertical="center"/>
    </xf>
    <xf numFmtId="0" fontId="92" fillId="0" borderId="0" xfId="4" applyFont="1"/>
    <xf numFmtId="16" fontId="1" fillId="3" borderId="1" xfId="0" applyNumberFormat="1" applyFont="1" applyFill="1" applyBorder="1" applyAlignment="1">
      <alignment horizontal="center" vertical="center"/>
    </xf>
    <xf numFmtId="14" fontId="81" fillId="6" borderId="1" xfId="0" applyNumberFormat="1" applyFont="1" applyFill="1" applyBorder="1" applyAlignment="1">
      <alignment horizontal="center" vertical="center" wrapText="1"/>
    </xf>
    <xf numFmtId="16" fontId="1" fillId="5" borderId="1" xfId="0" applyNumberFormat="1" applyFont="1" applyFill="1" applyBorder="1" applyAlignment="1">
      <alignment horizontal="center" vertical="center"/>
    </xf>
    <xf numFmtId="2" fontId="6" fillId="15" borderId="66" xfId="0" applyNumberFormat="1" applyFont="1" applyFill="1" applyBorder="1" applyAlignment="1">
      <alignment horizontal="left" vertical="center"/>
    </xf>
    <xf numFmtId="2" fontId="6" fillId="15" borderId="69" xfId="0" applyNumberFormat="1" applyFont="1" applyFill="1" applyBorder="1" applyAlignment="1">
      <alignment horizontal="left" vertical="center"/>
    </xf>
    <xf numFmtId="2" fontId="6" fillId="0" borderId="68" xfId="0" applyNumberFormat="1" applyFont="1" applyBorder="1" applyAlignment="1">
      <alignment horizontal="left" vertical="center"/>
    </xf>
    <xf numFmtId="2" fontId="6" fillId="15" borderId="76" xfId="0" applyNumberFormat="1" applyFont="1" applyFill="1" applyBorder="1" applyAlignment="1">
      <alignment horizontal="left" vertical="center"/>
    </xf>
    <xf numFmtId="2" fontId="6" fillId="15" borderId="93" xfId="0" applyNumberFormat="1" applyFont="1" applyFill="1" applyBorder="1" applyAlignment="1">
      <alignment horizontal="left" vertical="center"/>
    </xf>
    <xf numFmtId="2" fontId="6" fillId="57" borderId="95" xfId="0" applyNumberFormat="1" applyFont="1" applyFill="1" applyBorder="1" applyAlignment="1">
      <alignment horizontal="left" vertical="center"/>
    </xf>
    <xf numFmtId="2" fontId="6" fillId="15" borderId="78" xfId="0" applyNumberFormat="1" applyFont="1" applyFill="1" applyBorder="1" applyAlignment="1">
      <alignment horizontal="left" vertical="center"/>
    </xf>
    <xf numFmtId="2" fontId="6" fillId="15" borderId="95" xfId="0" applyNumberFormat="1" applyFont="1" applyFill="1" applyBorder="1" applyAlignment="1">
      <alignment horizontal="left" vertical="center"/>
    </xf>
    <xf numFmtId="2" fontId="6" fillId="15" borderId="77" xfId="0" applyNumberFormat="1" applyFont="1" applyFill="1" applyBorder="1" applyAlignment="1">
      <alignment horizontal="left" vertical="center"/>
    </xf>
    <xf numFmtId="2" fontId="6" fillId="57" borderId="78" xfId="0" applyNumberFormat="1" applyFont="1" applyFill="1" applyBorder="1" applyAlignment="1">
      <alignment horizontal="left" vertical="center"/>
    </xf>
    <xf numFmtId="2" fontId="6" fillId="57" borderId="94" xfId="0" applyNumberFormat="1" applyFont="1" applyFill="1" applyBorder="1" applyAlignment="1">
      <alignment horizontal="left" vertical="center"/>
    </xf>
    <xf numFmtId="2" fontId="6" fillId="15" borderId="0" xfId="0" applyNumberFormat="1" applyFont="1" applyFill="1" applyAlignment="1">
      <alignment horizontal="left" vertical="center"/>
    </xf>
    <xf numFmtId="2" fontId="6" fillId="15" borderId="75" xfId="0" applyNumberFormat="1" applyFont="1" applyFill="1" applyBorder="1" applyAlignment="1">
      <alignment horizontal="left" vertical="center"/>
    </xf>
    <xf numFmtId="2" fontId="6" fillId="57" borderId="93" xfId="0" applyNumberFormat="1" applyFont="1" applyFill="1" applyBorder="1" applyAlignment="1">
      <alignment horizontal="left" vertical="center"/>
    </xf>
    <xf numFmtId="2" fontId="8" fillId="0" borderId="85" xfId="0" applyNumberFormat="1" applyFont="1" applyBorder="1" applyAlignment="1">
      <alignment horizontal="center" vertical="center"/>
    </xf>
    <xf numFmtId="2" fontId="6" fillId="57" borderId="98" xfId="0" applyNumberFormat="1" applyFont="1" applyFill="1" applyBorder="1" applyAlignment="1">
      <alignment horizontal="left" vertical="center"/>
    </xf>
    <xf numFmtId="2" fontId="6" fillId="51" borderId="66" xfId="0" applyNumberFormat="1" applyFont="1" applyFill="1" applyBorder="1" applyAlignment="1">
      <alignment horizontal="left" vertical="center"/>
    </xf>
    <xf numFmtId="2" fontId="8" fillId="51" borderId="69" xfId="0" applyNumberFormat="1" applyFont="1" applyFill="1" applyBorder="1" applyAlignment="1">
      <alignment horizontal="left" vertical="center"/>
    </xf>
    <xf numFmtId="2" fontId="91" fillId="51" borderId="68" xfId="0" applyNumberFormat="1" applyFont="1" applyFill="1" applyBorder="1" applyAlignment="1">
      <alignment horizontal="left" vertical="center"/>
    </xf>
    <xf numFmtId="0" fontId="85" fillId="0" borderId="0" xfId="0" applyFont="1" applyAlignment="1">
      <alignment horizontal="left" vertical="center" wrapText="1"/>
    </xf>
    <xf numFmtId="0" fontId="8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81" fillId="0" borderId="0" xfId="0" applyFont="1" applyAlignment="1">
      <alignment horizontal="left" vertical="center" wrapText="1"/>
    </xf>
    <xf numFmtId="0" fontId="63" fillId="0" borderId="0" xfId="5" applyBorder="1" applyAlignment="1" applyProtection="1">
      <alignment horizontal="left" vertical="center"/>
    </xf>
    <xf numFmtId="0" fontId="98" fillId="0" borderId="92" xfId="5" applyFont="1" applyBorder="1" applyAlignment="1" applyProtection="1">
      <alignment vertical="center"/>
    </xf>
    <xf numFmtId="0" fontId="0" fillId="0" borderId="92" xfId="0" applyBorder="1"/>
    <xf numFmtId="0" fontId="63" fillId="0" borderId="72" xfId="5" applyBorder="1" applyAlignment="1" applyProtection="1">
      <alignment horizontal="left" vertical="center"/>
    </xf>
    <xf numFmtId="0" fontId="8" fillId="0" borderId="0" xfId="1" applyFont="1" applyAlignment="1">
      <alignment horizontal="center"/>
    </xf>
    <xf numFmtId="169" fontId="90" fillId="0" borderId="0" xfId="0" applyNumberFormat="1" applyFont="1" applyAlignment="1">
      <alignment horizontal="center"/>
    </xf>
    <xf numFmtId="168" fontId="82" fillId="0" borderId="0" xfId="0" applyNumberFormat="1" applyFont="1" applyAlignment="1">
      <alignment horizontal="center" vertical="center"/>
    </xf>
    <xf numFmtId="168" fontId="82" fillId="0" borderId="0" xfId="0" applyNumberFormat="1" applyFont="1" applyAlignment="1">
      <alignment horizontal="center"/>
    </xf>
    <xf numFmtId="0" fontId="90" fillId="0" borderId="0" xfId="0" applyFont="1" applyAlignment="1">
      <alignment horizontal="center"/>
    </xf>
    <xf numFmtId="169" fontId="82" fillId="0" borderId="0" xfId="0" applyNumberFormat="1" applyFont="1" applyAlignment="1">
      <alignment horizontal="center"/>
    </xf>
    <xf numFmtId="0" fontId="0" fillId="0" borderId="69" xfId="0" applyBorder="1"/>
    <xf numFmtId="0" fontId="0" fillId="0" borderId="75" xfId="0" applyBorder="1"/>
    <xf numFmtId="0" fontId="0" fillId="0" borderId="72" xfId="0" applyBorder="1"/>
    <xf numFmtId="0" fontId="9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2" fontId="6" fillId="51" borderId="75" xfId="0" applyNumberFormat="1" applyFont="1" applyFill="1" applyBorder="1" applyAlignment="1">
      <alignment horizontal="left" vertical="center"/>
    </xf>
    <xf numFmtId="2" fontId="6" fillId="0" borderId="73" xfId="0" applyNumberFormat="1" applyFont="1" applyBorder="1" applyAlignment="1">
      <alignment horizontal="left" vertical="center"/>
    </xf>
    <xf numFmtId="2" fontId="8" fillId="0" borderId="4" xfId="0" applyNumberFormat="1" applyFont="1" applyBorder="1" applyAlignment="1">
      <alignment horizontal="center" vertical="center"/>
    </xf>
    <xf numFmtId="0" fontId="96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0" fillId="15" borderId="1" xfId="0" applyFill="1" applyBorder="1"/>
    <xf numFmtId="0" fontId="0" fillId="15" borderId="1" xfId="0" applyFill="1" applyBorder="1" applyAlignment="1">
      <alignment horizontal="center" vertical="center"/>
    </xf>
    <xf numFmtId="0" fontId="1" fillId="55" borderId="1" xfId="0" applyFont="1" applyFill="1" applyBorder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169" fontId="99" fillId="0" borderId="0" xfId="0" applyNumberFormat="1" applyFont="1" applyAlignment="1">
      <alignment horizontal="center"/>
    </xf>
    <xf numFmtId="169" fontId="100" fillId="0" borderId="0" xfId="1" applyNumberFormat="1" applyFont="1" applyAlignment="1">
      <alignment horizontal="center"/>
    </xf>
    <xf numFmtId="169" fontId="101" fillId="0" borderId="0" xfId="0" applyNumberFormat="1" applyFont="1" applyAlignment="1">
      <alignment horizontal="center"/>
    </xf>
    <xf numFmtId="169" fontId="102" fillId="0" borderId="0" xfId="0" applyNumberFormat="1" applyFont="1" applyAlignment="1">
      <alignment horizontal="center" vertical="center"/>
    </xf>
    <xf numFmtId="169" fontId="102" fillId="0" borderId="0" xfId="0" applyNumberFormat="1" applyFont="1" applyAlignment="1">
      <alignment horizontal="center"/>
    </xf>
    <xf numFmtId="169" fontId="101" fillId="52" borderId="0" xfId="0" applyNumberFormat="1" applyFont="1" applyFill="1" applyAlignment="1">
      <alignment horizontal="center"/>
    </xf>
    <xf numFmtId="169" fontId="102" fillId="52" borderId="0" xfId="0" applyNumberFormat="1" applyFont="1" applyFill="1" applyAlignment="1">
      <alignment horizontal="center"/>
    </xf>
    <xf numFmtId="0" fontId="0" fillId="0" borderId="83" xfId="0" applyBorder="1"/>
    <xf numFmtId="0" fontId="0" fillId="0" borderId="100" xfId="0" applyBorder="1"/>
    <xf numFmtId="0" fontId="63" fillId="0" borderId="100" xfId="5" applyBorder="1" applyAlignment="1" applyProtection="1">
      <alignment horizontal="left" vertical="center"/>
    </xf>
    <xf numFmtId="169" fontId="1" fillId="2" borderId="101" xfId="0" applyNumberFormat="1" applyFont="1" applyFill="1" applyBorder="1" applyAlignment="1">
      <alignment horizontal="center"/>
    </xf>
    <xf numFmtId="0" fontId="8" fillId="2" borderId="70" xfId="1" applyFont="1" applyFill="1" applyBorder="1" applyAlignment="1">
      <alignment horizontal="center"/>
    </xf>
    <xf numFmtId="169" fontId="90" fillId="2" borderId="70" xfId="0" applyNumberFormat="1" applyFont="1" applyFill="1" applyBorder="1" applyAlignment="1">
      <alignment horizontal="center"/>
    </xf>
    <xf numFmtId="169" fontId="1" fillId="2" borderId="70" xfId="0" applyNumberFormat="1" applyFont="1" applyFill="1" applyBorder="1" applyAlignment="1">
      <alignment horizontal="center"/>
    </xf>
    <xf numFmtId="168" fontId="82" fillId="2" borderId="70" xfId="0" applyNumberFormat="1" applyFont="1" applyFill="1" applyBorder="1" applyAlignment="1">
      <alignment horizontal="center" vertical="center"/>
    </xf>
    <xf numFmtId="168" fontId="82" fillId="2" borderId="70" xfId="0" applyNumberFormat="1" applyFont="1" applyFill="1" applyBorder="1" applyAlignment="1">
      <alignment horizontal="center"/>
    </xf>
    <xf numFmtId="169" fontId="103" fillId="2" borderId="70" xfId="0" applyNumberFormat="1" applyFont="1" applyFill="1" applyBorder="1" applyAlignment="1">
      <alignment horizontal="center"/>
    </xf>
    <xf numFmtId="0" fontId="1" fillId="2" borderId="70" xfId="0" applyFont="1" applyFill="1" applyBorder="1" applyAlignment="1">
      <alignment horizontal="center"/>
    </xf>
    <xf numFmtId="169" fontId="104" fillId="2" borderId="70" xfId="1" applyNumberFormat="1" applyFont="1" applyFill="1" applyBorder="1" applyAlignment="1">
      <alignment horizontal="center"/>
    </xf>
    <xf numFmtId="169" fontId="89" fillId="2" borderId="70" xfId="0" applyNumberFormat="1" applyFont="1" applyFill="1" applyBorder="1" applyAlignment="1">
      <alignment horizontal="center"/>
    </xf>
    <xf numFmtId="169" fontId="82" fillId="2" borderId="70" xfId="0" applyNumberFormat="1" applyFont="1" applyFill="1" applyBorder="1" applyAlignment="1">
      <alignment horizontal="center"/>
    </xf>
    <xf numFmtId="0" fontId="8" fillId="2" borderId="73" xfId="1" applyFont="1" applyFill="1" applyBorder="1" applyAlignment="1">
      <alignment horizontal="center"/>
    </xf>
    <xf numFmtId="2" fontId="6" fillId="5" borderId="66" xfId="0" applyNumberFormat="1" applyFont="1" applyFill="1" applyBorder="1" applyAlignment="1">
      <alignment horizontal="left" vertical="center"/>
    </xf>
    <xf numFmtId="2" fontId="6" fillId="5" borderId="95" xfId="0" applyNumberFormat="1" applyFont="1" applyFill="1" applyBorder="1" applyAlignment="1">
      <alignment horizontal="left" vertical="center"/>
    </xf>
    <xf numFmtId="2" fontId="6" fillId="5" borderId="76" xfId="0" applyNumberFormat="1" applyFont="1" applyFill="1" applyBorder="1" applyAlignment="1">
      <alignment horizontal="left" vertical="center"/>
    </xf>
    <xf numFmtId="2" fontId="8" fillId="5" borderId="76" xfId="0" applyNumberFormat="1" applyFont="1" applyFill="1" applyBorder="1" applyAlignment="1">
      <alignment horizontal="center" vertical="center"/>
    </xf>
    <xf numFmtId="2" fontId="6" fillId="5" borderId="77" xfId="0" applyNumberFormat="1" applyFont="1" applyFill="1" applyBorder="1" applyAlignment="1">
      <alignment horizontal="left" vertical="center"/>
    </xf>
    <xf numFmtId="2" fontId="6" fillId="5" borderId="99" xfId="0" applyNumberFormat="1" applyFont="1" applyFill="1" applyBorder="1" applyAlignment="1">
      <alignment horizontal="left" vertical="center"/>
    </xf>
    <xf numFmtId="2" fontId="6" fillId="5" borderId="69" xfId="0" applyNumberFormat="1" applyFont="1" applyFill="1" applyBorder="1" applyAlignment="1">
      <alignment horizontal="left" vertical="center"/>
    </xf>
    <xf numFmtId="2" fontId="6" fillId="5" borderId="93" xfId="0" applyNumberFormat="1" applyFont="1" applyFill="1" applyBorder="1" applyAlignment="1">
      <alignment horizontal="left" vertical="center"/>
    </xf>
    <xf numFmtId="0" fontId="94" fillId="5" borderId="0" xfId="0" applyFont="1" applyFill="1" applyAlignment="1">
      <alignment vertical="center" wrapText="1"/>
    </xf>
    <xf numFmtId="0" fontId="0" fillId="5" borderId="0" xfId="0" applyFill="1" applyAlignment="1">
      <alignment vertical="center" wrapText="1"/>
    </xf>
    <xf numFmtId="0" fontId="81" fillId="18" borderId="2" xfId="0" applyFont="1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1" fillId="0" borderId="83" xfId="0" applyFont="1" applyBorder="1" applyAlignment="1">
      <alignment horizontal="left" vertical="center" wrapText="1"/>
    </xf>
    <xf numFmtId="0" fontId="0" fillId="0" borderId="89" xfId="0" applyBorder="1" applyAlignment="1">
      <alignment horizontal="left" vertical="center" wrapText="1"/>
    </xf>
    <xf numFmtId="0" fontId="81" fillId="5" borderId="83" xfId="0" applyFont="1" applyFill="1" applyBorder="1" applyAlignment="1">
      <alignment horizontal="left" vertical="center" wrapText="1"/>
    </xf>
    <xf numFmtId="0" fontId="0" fillId="5" borderId="89" xfId="0" applyFill="1" applyBorder="1" applyAlignment="1">
      <alignment horizontal="left" vertical="center" wrapText="1"/>
    </xf>
    <xf numFmtId="0" fontId="81" fillId="0" borderId="69" xfId="0" applyFont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83" fillId="18" borderId="2" xfId="0" applyFont="1" applyFill="1" applyBorder="1" applyAlignment="1">
      <alignment horizontal="center" vertical="center" wrapText="1"/>
    </xf>
    <xf numFmtId="0" fontId="83" fillId="18" borderId="3" xfId="0" applyFont="1" applyFill="1" applyBorder="1" applyAlignment="1">
      <alignment horizontal="center" vertical="center" wrapText="1"/>
    </xf>
    <xf numFmtId="0" fontId="83" fillId="18" borderId="4" xfId="0" applyFont="1" applyFill="1" applyBorder="1" applyAlignment="1">
      <alignment horizontal="center" vertical="center" wrapText="1"/>
    </xf>
    <xf numFmtId="0" fontId="0" fillId="0" borderId="80" xfId="0" applyBorder="1" applyAlignment="1">
      <alignment horizontal="center" vertical="center"/>
    </xf>
    <xf numFmtId="0" fontId="81" fillId="5" borderId="69" xfId="0" applyFont="1" applyFill="1" applyBorder="1" applyAlignment="1">
      <alignment horizontal="left" vertical="center" wrapText="1"/>
    </xf>
    <xf numFmtId="0" fontId="0" fillId="5" borderId="34" xfId="0" applyFill="1" applyBorder="1" applyAlignment="1">
      <alignment horizontal="left" vertical="center" wrapText="1"/>
    </xf>
    <xf numFmtId="0" fontId="81" fillId="0" borderId="90" xfId="0" applyFont="1" applyBorder="1" applyAlignment="1">
      <alignment horizontal="left" vertical="center" wrapText="1"/>
    </xf>
    <xf numFmtId="0" fontId="0" fillId="0" borderId="91" xfId="0" applyBorder="1" applyAlignment="1">
      <alignment horizontal="left" vertical="center" wrapText="1"/>
    </xf>
    <xf numFmtId="0" fontId="8" fillId="0" borderId="79" xfId="0" applyFont="1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167" fontId="80" fillId="0" borderId="79" xfId="0" applyNumberFormat="1" applyFont="1" applyBorder="1" applyAlignment="1">
      <alignment horizontal="center" vertical="center"/>
    </xf>
    <xf numFmtId="167" fontId="80" fillId="0" borderId="85" xfId="0" applyNumberFormat="1" applyFont="1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85" fillId="0" borderId="87" xfId="0" applyFont="1" applyBorder="1" applyAlignment="1">
      <alignment horizontal="left" vertical="center" wrapText="1"/>
    </xf>
    <xf numFmtId="0" fontId="86" fillId="0" borderId="0" xfId="0" applyFont="1" applyAlignment="1">
      <alignment horizontal="left" vertical="center" wrapText="1"/>
    </xf>
    <xf numFmtId="0" fontId="86" fillId="0" borderId="88" xfId="0" applyFont="1" applyBorder="1" applyAlignment="1">
      <alignment horizontal="left" vertical="center" wrapText="1"/>
    </xf>
    <xf numFmtId="0" fontId="86" fillId="0" borderId="81" xfId="0" applyFont="1" applyBorder="1" applyAlignment="1">
      <alignment horizontal="left" vertical="center" wrapText="1"/>
    </xf>
    <xf numFmtId="0" fontId="86" fillId="0" borderId="82" xfId="0" applyFont="1" applyBorder="1" applyAlignment="1">
      <alignment horizontal="left" vertical="center" wrapText="1"/>
    </xf>
    <xf numFmtId="0" fontId="86" fillId="0" borderId="86" xfId="0" applyFont="1" applyBorder="1" applyAlignment="1">
      <alignment horizontal="left" vertical="center" wrapText="1"/>
    </xf>
    <xf numFmtId="0" fontId="1" fillId="50" borderId="79" xfId="0" applyFont="1" applyFill="1" applyBorder="1" applyAlignment="1">
      <alignment horizontal="center" vertical="center" wrapText="1"/>
    </xf>
    <xf numFmtId="0" fontId="1" fillId="50" borderId="80" xfId="0" applyFont="1" applyFill="1" applyBorder="1" applyAlignment="1">
      <alignment horizontal="center" vertical="center" wrapText="1"/>
    </xf>
    <xf numFmtId="0" fontId="1" fillId="50" borderId="81" xfId="0" applyFont="1" applyFill="1" applyBorder="1" applyAlignment="1">
      <alignment horizontal="center" vertical="center" wrapText="1"/>
    </xf>
    <xf numFmtId="0" fontId="1" fillId="50" borderId="82" xfId="0" applyFont="1" applyFill="1" applyBorder="1" applyAlignment="1">
      <alignment horizontal="center" vertical="center" wrapText="1"/>
    </xf>
    <xf numFmtId="0" fontId="87" fillId="0" borderId="79" xfId="0" applyFont="1" applyBorder="1" applyAlignment="1">
      <alignment horizontal="center" vertical="center" wrapText="1"/>
    </xf>
    <xf numFmtId="0" fontId="87" fillId="0" borderId="80" xfId="0" applyFont="1" applyBorder="1" applyAlignment="1">
      <alignment horizontal="center" vertical="center" wrapText="1"/>
    </xf>
    <xf numFmtId="0" fontId="87" fillId="0" borderId="85" xfId="0" applyFont="1" applyBorder="1" applyAlignment="1">
      <alignment horizontal="center" vertical="center" wrapText="1"/>
    </xf>
    <xf numFmtId="0" fontId="87" fillId="0" borderId="87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88" xfId="0" applyFont="1" applyBorder="1" applyAlignment="1">
      <alignment horizontal="center" vertical="center" wrapText="1"/>
    </xf>
    <xf numFmtId="0" fontId="87" fillId="0" borderId="81" xfId="0" applyFont="1" applyBorder="1" applyAlignment="1">
      <alignment horizontal="center" vertical="center" wrapText="1"/>
    </xf>
    <xf numFmtId="0" fontId="87" fillId="0" borderId="82" xfId="0" applyFont="1" applyBorder="1" applyAlignment="1">
      <alignment horizontal="center" vertical="center" wrapText="1"/>
    </xf>
    <xf numFmtId="0" fontId="87" fillId="0" borderId="86" xfId="0" applyFont="1" applyBorder="1" applyAlignment="1">
      <alignment horizontal="center" vertical="center" wrapText="1"/>
    </xf>
    <xf numFmtId="0" fontId="81" fillId="5" borderId="66" xfId="0" applyFont="1" applyFill="1" applyBorder="1" applyAlignment="1">
      <alignment horizontal="left" vertical="center" wrapText="1"/>
    </xf>
    <xf numFmtId="0" fontId="0" fillId="5" borderId="96" xfId="0" applyFill="1" applyBorder="1" applyAlignment="1">
      <alignment horizontal="left" vertical="center" wrapText="1"/>
    </xf>
    <xf numFmtId="0" fontId="81" fillId="0" borderId="66" xfId="0" applyFont="1" applyBorder="1" applyAlignment="1">
      <alignment horizontal="left" vertical="center" wrapText="1"/>
    </xf>
    <xf numFmtId="0" fontId="0" fillId="0" borderId="96" xfId="0" applyBorder="1" applyAlignment="1">
      <alignment horizontal="left" vertical="center" wrapText="1"/>
    </xf>
    <xf numFmtId="0" fontId="81" fillId="0" borderId="75" xfId="0" applyFont="1" applyBorder="1" applyAlignment="1">
      <alignment horizontal="left" vertical="center" wrapText="1"/>
    </xf>
    <xf numFmtId="0" fontId="0" fillId="0" borderId="97" xfId="0" applyBorder="1" applyAlignment="1">
      <alignment horizontal="left" vertical="center" wrapText="1"/>
    </xf>
    <xf numFmtId="0" fontId="1" fillId="6" borderId="5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86" fillId="0" borderId="2" xfId="0" applyFont="1" applyBorder="1" applyAlignment="1">
      <alignment horizontal="center"/>
    </xf>
    <xf numFmtId="0" fontId="86" fillId="0" borderId="3" xfId="0" applyFont="1" applyBorder="1" applyAlignment="1">
      <alignment horizontal="center"/>
    </xf>
    <xf numFmtId="0" fontId="86" fillId="0" borderId="4" xfId="0" applyFont="1" applyBorder="1" applyAlignment="1">
      <alignment horizontal="center"/>
    </xf>
    <xf numFmtId="0" fontId="97" fillId="5" borderId="79" xfId="0" applyFont="1" applyFill="1" applyBorder="1" applyAlignment="1">
      <alignment horizontal="left" vertical="center" wrapText="1"/>
    </xf>
    <xf numFmtId="0" fontId="0" fillId="0" borderId="80" xfId="0" applyBorder="1" applyAlignment="1">
      <alignment horizontal="left" vertical="center" wrapText="1"/>
    </xf>
    <xf numFmtId="0" fontId="0" fillId="0" borderId="85" xfId="0" applyBorder="1" applyAlignment="1">
      <alignment horizontal="left" vertical="center" wrapText="1"/>
    </xf>
    <xf numFmtId="0" fontId="0" fillId="0" borderId="81" xfId="0" applyBorder="1" applyAlignment="1">
      <alignment horizontal="left" vertical="center" wrapText="1"/>
    </xf>
    <xf numFmtId="0" fontId="0" fillId="0" borderId="82" xfId="0" applyBorder="1" applyAlignment="1">
      <alignment horizontal="left" vertical="center" wrapText="1"/>
    </xf>
    <xf numFmtId="0" fontId="0" fillId="0" borderId="86" xfId="0" applyBorder="1" applyAlignment="1">
      <alignment horizontal="left" vertical="center" wrapText="1"/>
    </xf>
    <xf numFmtId="0" fontId="83" fillId="17" borderId="2" xfId="0" applyFont="1" applyFill="1" applyBorder="1" applyAlignment="1">
      <alignment horizontal="center" vertical="center" wrapText="1"/>
    </xf>
    <xf numFmtId="0" fontId="83" fillId="17" borderId="3" xfId="0" applyFont="1" applyFill="1" applyBorder="1" applyAlignment="1">
      <alignment horizontal="center" vertical="center" wrapText="1"/>
    </xf>
    <xf numFmtId="0" fontId="83" fillId="17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8" fillId="0" borderId="71" xfId="0" applyFont="1" applyBorder="1" applyAlignment="1">
      <alignment horizontal="left" vertical="center"/>
    </xf>
    <xf numFmtId="0" fontId="88" fillId="0" borderId="74" xfId="0" applyFont="1" applyBorder="1" applyAlignment="1">
      <alignment horizontal="left" vertical="center"/>
    </xf>
    <xf numFmtId="0" fontId="0" fillId="0" borderId="85" xfId="0" applyBorder="1" applyAlignment="1">
      <alignment horizontal="center" vertical="center"/>
    </xf>
    <xf numFmtId="0" fontId="1" fillId="50" borderId="66" xfId="0" applyFont="1" applyFill="1" applyBorder="1" applyAlignment="1">
      <alignment horizontal="center" vertical="center" wrapText="1"/>
    </xf>
    <xf numFmtId="0" fontId="1" fillId="50" borderId="67" xfId="0" applyFont="1" applyFill="1" applyBorder="1" applyAlignment="1">
      <alignment horizontal="center" vertical="center" wrapText="1"/>
    </xf>
    <xf numFmtId="0" fontId="1" fillId="50" borderId="75" xfId="0" applyFont="1" applyFill="1" applyBorder="1" applyAlignment="1">
      <alignment horizontal="center" vertical="center" wrapText="1"/>
    </xf>
    <xf numFmtId="0" fontId="1" fillId="50" borderId="72" xfId="0" applyFont="1" applyFill="1" applyBorder="1" applyAlignment="1">
      <alignment horizontal="center" vertical="center" wrapText="1"/>
    </xf>
    <xf numFmtId="0" fontId="81" fillId="17" borderId="2" xfId="0" applyFont="1" applyFill="1" applyBorder="1" applyAlignment="1">
      <alignment horizontal="center" vertical="center" wrapText="1"/>
    </xf>
    <xf numFmtId="0" fontId="0" fillId="17" borderId="3" xfId="0" applyFill="1" applyBorder="1" applyAlignment="1">
      <alignment horizontal="center" vertical="center" wrapText="1"/>
    </xf>
    <xf numFmtId="0" fontId="53" fillId="53" borderId="0" xfId="4" applyFont="1" applyFill="1" applyAlignment="1">
      <alignment horizontal="center"/>
    </xf>
    <xf numFmtId="0" fontId="30" fillId="8" borderId="41" xfId="4" applyFont="1" applyFill="1" applyBorder="1" applyAlignment="1">
      <alignment wrapText="1"/>
    </xf>
    <xf numFmtId="0" fontId="30" fillId="8" borderId="42" xfId="4" applyFont="1" applyFill="1" applyBorder="1" applyAlignment="1">
      <alignment wrapText="1"/>
    </xf>
    <xf numFmtId="0" fontId="10" fillId="8" borderId="36" xfId="4" applyFont="1" applyFill="1" applyBorder="1" applyAlignment="1">
      <alignment wrapText="1"/>
    </xf>
    <xf numFmtId="0" fontId="10" fillId="8" borderId="37" xfId="4" applyFont="1" applyFill="1" applyBorder="1" applyAlignment="1">
      <alignment wrapText="1"/>
    </xf>
    <xf numFmtId="0" fontId="10" fillId="8" borderId="41" xfId="4" applyFont="1" applyFill="1" applyBorder="1" applyAlignment="1">
      <alignment wrapText="1"/>
    </xf>
    <xf numFmtId="0" fontId="10" fillId="8" borderId="42" xfId="4" applyFont="1" applyFill="1" applyBorder="1" applyAlignment="1">
      <alignment wrapText="1"/>
    </xf>
    <xf numFmtId="0" fontId="8" fillId="6" borderId="2" xfId="1" applyFont="1" applyFill="1" applyBorder="1" applyAlignment="1">
      <alignment horizontal="center" vertical="center"/>
    </xf>
    <xf numFmtId="0" fontId="8" fillId="6" borderId="3" xfId="1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</cellXfs>
  <cellStyles count="47">
    <cellStyle name="20 % - Accent1" xfId="23" builtinId="30" customBuiltin="1"/>
    <cellStyle name="20 % - Accent2" xfId="27" builtinId="34" customBuiltin="1"/>
    <cellStyle name="20 % - Accent3" xfId="31" builtinId="38" customBuiltin="1"/>
    <cellStyle name="20 % - Accent4" xfId="35" builtinId="42" customBuiltin="1"/>
    <cellStyle name="20 % - Accent5" xfId="39" builtinId="46" customBuiltin="1"/>
    <cellStyle name="20 % - Accent6" xfId="43" builtinId="50" customBuiltin="1"/>
    <cellStyle name="40 % - Accent1" xfId="24" builtinId="31" customBuiltin="1"/>
    <cellStyle name="40 % - Accent2" xfId="28" builtinId="35" customBuiltin="1"/>
    <cellStyle name="40 % - Accent3" xfId="32" builtinId="39" customBuiltin="1"/>
    <cellStyle name="40 % - Accent4" xfId="36" builtinId="43" customBuiltin="1"/>
    <cellStyle name="40 % - Accent5" xfId="40" builtinId="47" customBuiltin="1"/>
    <cellStyle name="40 % - Accent6" xfId="44" builtinId="51" customBuiltin="1"/>
    <cellStyle name="60 % - Accent1" xfId="25" builtinId="32" customBuiltin="1"/>
    <cellStyle name="60 % - Accent2" xfId="29" builtinId="36" customBuiltin="1"/>
    <cellStyle name="60 % - Accent3" xfId="33" builtinId="40" customBuiltin="1"/>
    <cellStyle name="60 % - Accent4" xfId="37" builtinId="44" customBuiltin="1"/>
    <cellStyle name="60 % - Accent5" xfId="41" builtinId="48" customBuiltin="1"/>
    <cellStyle name="60 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Avertissement" xfId="18" builtinId="11" customBuiltin="1"/>
    <cellStyle name="Calcul" xfId="15" builtinId="22" customBuiltin="1"/>
    <cellStyle name="Cellule liée" xfId="16" builtinId="24" customBuiltin="1"/>
    <cellStyle name="Entrée" xfId="13" builtinId="20" customBuiltin="1"/>
    <cellStyle name="Excel Built-in Normal" xfId="3" xr:uid="{00000000-0005-0000-0000-00001D000000}"/>
    <cellStyle name="Insatisfaisant" xfId="11" builtinId="27" customBuiltin="1"/>
    <cellStyle name="Lien hypertexte" xfId="5" builtinId="8"/>
    <cellStyle name="Neutre" xfId="12" builtinId="28" customBuiltin="1"/>
    <cellStyle name="Normal" xfId="0" builtinId="0"/>
    <cellStyle name="Normal 2" xfId="2" xr:uid="{00000000-0005-0000-0000-000022000000}"/>
    <cellStyle name="Normal 3" xfId="1" xr:uid="{00000000-0005-0000-0000-000023000000}"/>
    <cellStyle name="Normal 4" xfId="4" xr:uid="{00000000-0005-0000-0000-000024000000}"/>
    <cellStyle name="Note" xfId="19" builtinId="10" customBuiltin="1"/>
    <cellStyle name="Satisfaisant" xfId="10" builtinId="26" customBuiltin="1"/>
    <cellStyle name="Sortie" xfId="14" builtinId="21" customBuiltin="1"/>
    <cellStyle name="Texte explicatif" xfId="20" builtinId="53" customBuiltin="1"/>
    <cellStyle name="Titre 2" xfId="46" xr:uid="{00000000-0005-0000-0000-000028000000}"/>
    <cellStyle name="Titre 1" xfId="6" builtinId="16" customBuiltin="1"/>
    <cellStyle name="Titre 2" xfId="7" builtinId="17" customBuiltin="1"/>
    <cellStyle name="Titre 3" xfId="8" builtinId="18" customBuiltin="1"/>
    <cellStyle name="Titre 4" xfId="9" builtinId="19" customBuiltin="1"/>
    <cellStyle name="Total" xfId="21" builtinId="25" customBuiltin="1"/>
    <cellStyle name="Vérification" xfId="17" builtinId="23" customBuiltin="1"/>
  </cellStyles>
  <dxfs count="0"/>
  <tableStyles count="0" defaultTableStyle="TableStyleMedium2" defaultPivotStyle="PivotStyleLight16"/>
  <colors>
    <mruColors>
      <color rgb="FFCCFFCC"/>
      <color rgb="FFE9C9EA"/>
      <color rgb="FF66FF33"/>
      <color rgb="FFFF5050"/>
      <color rgb="FFFF99CC"/>
      <color rgb="FFE39845"/>
      <color rgb="FFFF99FF"/>
      <color rgb="FFFF33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104775</xdr:rowOff>
    </xdr:from>
    <xdr:to>
      <xdr:col>4</xdr:col>
      <xdr:colOff>0</xdr:colOff>
      <xdr:row>4</xdr:row>
      <xdr:rowOff>104775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1457325" y="971550"/>
          <a:ext cx="581025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4</xdr:row>
      <xdr:rowOff>114300</xdr:rowOff>
    </xdr:from>
    <xdr:to>
      <xdr:col>4</xdr:col>
      <xdr:colOff>0</xdr:colOff>
      <xdr:row>5</xdr:row>
      <xdr:rowOff>104775</xdr:rowOff>
    </xdr:to>
    <xdr:cxnSp macro="">
      <xdr:nvCxnSpPr>
        <xdr:cNvPr id="21" name="Connecteur droit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V="1">
          <a:off x="1038225" y="1371600"/>
          <a:ext cx="7620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133350</xdr:rowOff>
    </xdr:from>
    <xdr:to>
      <xdr:col>4</xdr:col>
      <xdr:colOff>0</xdr:colOff>
      <xdr:row>8</xdr:row>
      <xdr:rowOff>114300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1038225" y="1990725"/>
          <a:ext cx="762000" cy="180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8</xdr:row>
      <xdr:rowOff>123825</xdr:rowOff>
    </xdr:from>
    <xdr:to>
      <xdr:col>4</xdr:col>
      <xdr:colOff>0</xdr:colOff>
      <xdr:row>9</xdr:row>
      <xdr:rowOff>104775</xdr:rowOff>
    </xdr:to>
    <xdr:cxnSp macro="">
      <xdr:nvCxnSpPr>
        <xdr:cNvPr id="29" name="Connecteur droit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 flipV="1">
          <a:off x="1047750" y="2181225"/>
          <a:ext cx="752475" cy="180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104775</xdr:rowOff>
    </xdr:from>
    <xdr:to>
      <xdr:col>4</xdr:col>
      <xdr:colOff>0</xdr:colOff>
      <xdr:row>12</xdr:row>
      <xdr:rowOff>104775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1038225" y="2762250"/>
          <a:ext cx="76200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114300</xdr:rowOff>
    </xdr:from>
    <xdr:to>
      <xdr:col>4</xdr:col>
      <xdr:colOff>0</xdr:colOff>
      <xdr:row>13</xdr:row>
      <xdr:rowOff>104775</xdr:rowOff>
    </xdr:to>
    <xdr:cxnSp macro="">
      <xdr:nvCxnSpPr>
        <xdr:cNvPr id="37" name="Connecteur droit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 flipV="1">
          <a:off x="1038225" y="2971800"/>
          <a:ext cx="7620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104775</xdr:rowOff>
    </xdr:from>
    <xdr:to>
      <xdr:col>4</xdr:col>
      <xdr:colOff>0</xdr:colOff>
      <xdr:row>16</xdr:row>
      <xdr:rowOff>95250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>
          <a:off x="1038225" y="3562350"/>
          <a:ext cx="7620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16</xdr:row>
      <xdr:rowOff>114300</xdr:rowOff>
    </xdr:from>
    <xdr:to>
      <xdr:col>3</xdr:col>
      <xdr:colOff>752475</xdr:colOff>
      <xdr:row>17</xdr:row>
      <xdr:rowOff>104775</xdr:rowOff>
    </xdr:to>
    <xdr:cxnSp macro="">
      <xdr:nvCxnSpPr>
        <xdr:cNvPr id="45" name="Connecteur droit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/>
      </xdr:nvCxnSpPr>
      <xdr:spPr>
        <a:xfrm flipV="1">
          <a:off x="1038225" y="3771900"/>
          <a:ext cx="7524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</xdr:row>
      <xdr:rowOff>114300</xdr:rowOff>
    </xdr:from>
    <xdr:to>
      <xdr:col>6</xdr:col>
      <xdr:colOff>0</xdr:colOff>
      <xdr:row>6</xdr:row>
      <xdr:rowOff>104775</xdr:rowOff>
    </xdr:to>
    <xdr:cxnSp macro="">
      <xdr:nvCxnSpPr>
        <xdr:cNvPr id="49" name="Connecteur droit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/>
      </xdr:nvCxnSpPr>
      <xdr:spPr>
        <a:xfrm>
          <a:off x="2562225" y="1371600"/>
          <a:ext cx="762000" cy="390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6</xdr:row>
      <xdr:rowOff>104775</xdr:rowOff>
    </xdr:from>
    <xdr:to>
      <xdr:col>6</xdr:col>
      <xdr:colOff>0</xdr:colOff>
      <xdr:row>8</xdr:row>
      <xdr:rowOff>95250</xdr:rowOff>
    </xdr:to>
    <xdr:cxnSp macro="">
      <xdr:nvCxnSpPr>
        <xdr:cNvPr id="53" name="Connecteur droit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/>
      </xdr:nvCxnSpPr>
      <xdr:spPr>
        <a:xfrm flipV="1">
          <a:off x="2562225" y="1571625"/>
          <a:ext cx="762000" cy="390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6</xdr:row>
      <xdr:rowOff>104775</xdr:rowOff>
    </xdr:from>
    <xdr:to>
      <xdr:col>8</xdr:col>
      <xdr:colOff>0</xdr:colOff>
      <xdr:row>10</xdr:row>
      <xdr:rowOff>104775</xdr:rowOff>
    </xdr:to>
    <xdr:cxnSp macro="">
      <xdr:nvCxnSpPr>
        <xdr:cNvPr id="57" name="Connecteur droit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/>
      </xdr:nvCxnSpPr>
      <xdr:spPr>
        <a:xfrm>
          <a:off x="4095750" y="1762125"/>
          <a:ext cx="752475" cy="800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114300</xdr:rowOff>
    </xdr:from>
    <xdr:to>
      <xdr:col>10</xdr:col>
      <xdr:colOff>0</xdr:colOff>
      <xdr:row>19</xdr:row>
      <xdr:rowOff>0</xdr:rowOff>
    </xdr:to>
    <xdr:cxnSp macro="">
      <xdr:nvCxnSpPr>
        <xdr:cNvPr id="61" name="Connecteur droit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CxnSpPr/>
      </xdr:nvCxnSpPr>
      <xdr:spPr>
        <a:xfrm>
          <a:off x="5610225" y="2571750"/>
          <a:ext cx="762000" cy="1676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104775</xdr:rowOff>
    </xdr:from>
    <xdr:to>
      <xdr:col>6</xdr:col>
      <xdr:colOff>0</xdr:colOff>
      <xdr:row>14</xdr:row>
      <xdr:rowOff>114300</xdr:rowOff>
    </xdr:to>
    <xdr:cxnSp macro="">
      <xdr:nvCxnSpPr>
        <xdr:cNvPr id="65" name="Connecteur droit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CxnSpPr/>
      </xdr:nvCxnSpPr>
      <xdr:spPr>
        <a:xfrm>
          <a:off x="3219450" y="2771775"/>
          <a:ext cx="762000" cy="409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14</xdr:row>
      <xdr:rowOff>104775</xdr:rowOff>
    </xdr:from>
    <xdr:to>
      <xdr:col>6</xdr:col>
      <xdr:colOff>0</xdr:colOff>
      <xdr:row>16</xdr:row>
      <xdr:rowOff>104775</xdr:rowOff>
    </xdr:to>
    <xdr:cxnSp macro="">
      <xdr:nvCxnSpPr>
        <xdr:cNvPr id="69" name="Connecteur droit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 flipV="1">
          <a:off x="2562225" y="3362325"/>
          <a:ext cx="762000" cy="400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10</xdr:row>
      <xdr:rowOff>104775</xdr:rowOff>
    </xdr:from>
    <xdr:to>
      <xdr:col>8</xdr:col>
      <xdr:colOff>0</xdr:colOff>
      <xdr:row>14</xdr:row>
      <xdr:rowOff>104775</xdr:rowOff>
    </xdr:to>
    <xdr:cxnSp macro="">
      <xdr:nvCxnSpPr>
        <xdr:cNvPr id="73" name="Connecteur droit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CxnSpPr/>
      </xdr:nvCxnSpPr>
      <xdr:spPr>
        <a:xfrm flipV="1">
          <a:off x="4086225" y="2562225"/>
          <a:ext cx="762000" cy="800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20</xdr:row>
      <xdr:rowOff>114300</xdr:rowOff>
    </xdr:from>
    <xdr:to>
      <xdr:col>4</xdr:col>
      <xdr:colOff>0</xdr:colOff>
      <xdr:row>21</xdr:row>
      <xdr:rowOff>95250</xdr:rowOff>
    </xdr:to>
    <xdr:cxnSp macro="">
      <xdr:nvCxnSpPr>
        <xdr:cNvPr id="77" name="Connecteur droit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CxnSpPr/>
      </xdr:nvCxnSpPr>
      <xdr:spPr>
        <a:xfrm>
          <a:off x="1038225" y="4286250"/>
          <a:ext cx="762000" cy="180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21</xdr:row>
      <xdr:rowOff>114300</xdr:rowOff>
    </xdr:from>
    <xdr:to>
      <xdr:col>4</xdr:col>
      <xdr:colOff>0</xdr:colOff>
      <xdr:row>22</xdr:row>
      <xdr:rowOff>114300</xdr:rowOff>
    </xdr:to>
    <xdr:cxnSp macro="">
      <xdr:nvCxnSpPr>
        <xdr:cNvPr id="81" name="Connecteur droit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CxnSpPr/>
      </xdr:nvCxnSpPr>
      <xdr:spPr>
        <a:xfrm flipV="1">
          <a:off x="1038225" y="4486275"/>
          <a:ext cx="76200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24</xdr:row>
      <xdr:rowOff>104775</xdr:rowOff>
    </xdr:from>
    <xdr:to>
      <xdr:col>4</xdr:col>
      <xdr:colOff>0</xdr:colOff>
      <xdr:row>25</xdr:row>
      <xdr:rowOff>104775</xdr:rowOff>
    </xdr:to>
    <xdr:cxnSp macro="">
      <xdr:nvCxnSpPr>
        <xdr:cNvPr id="85" name="Connecteur droit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/>
      </xdr:nvCxnSpPr>
      <xdr:spPr>
        <a:xfrm>
          <a:off x="1038225" y="5076825"/>
          <a:ext cx="76200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25</xdr:row>
      <xdr:rowOff>114300</xdr:rowOff>
    </xdr:from>
    <xdr:to>
      <xdr:col>4</xdr:col>
      <xdr:colOff>0</xdr:colOff>
      <xdr:row>26</xdr:row>
      <xdr:rowOff>123825</xdr:rowOff>
    </xdr:to>
    <xdr:cxnSp macro="">
      <xdr:nvCxnSpPr>
        <xdr:cNvPr id="89" name="Connecteur droit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 flipV="1">
          <a:off x="1038225" y="5286375"/>
          <a:ext cx="762000" cy="209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28</xdr:row>
      <xdr:rowOff>95250</xdr:rowOff>
    </xdr:from>
    <xdr:to>
      <xdr:col>4</xdr:col>
      <xdr:colOff>0</xdr:colOff>
      <xdr:row>29</xdr:row>
      <xdr:rowOff>95250</xdr:rowOff>
    </xdr:to>
    <xdr:cxnSp macro="">
      <xdr:nvCxnSpPr>
        <xdr:cNvPr id="93" name="Connecteur droit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CxnSpPr/>
      </xdr:nvCxnSpPr>
      <xdr:spPr>
        <a:xfrm>
          <a:off x="1038225" y="5867400"/>
          <a:ext cx="7620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29</xdr:row>
      <xdr:rowOff>95250</xdr:rowOff>
    </xdr:from>
    <xdr:to>
      <xdr:col>4</xdr:col>
      <xdr:colOff>0</xdr:colOff>
      <xdr:row>30</xdr:row>
      <xdr:rowOff>114300</xdr:rowOff>
    </xdr:to>
    <xdr:cxnSp macro="">
      <xdr:nvCxnSpPr>
        <xdr:cNvPr id="97" name="Connecteur droit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CxnSpPr/>
      </xdr:nvCxnSpPr>
      <xdr:spPr>
        <a:xfrm flipV="1">
          <a:off x="1038225" y="6057900"/>
          <a:ext cx="762000" cy="219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32</xdr:row>
      <xdr:rowOff>104775</xdr:rowOff>
    </xdr:from>
    <xdr:to>
      <xdr:col>4</xdr:col>
      <xdr:colOff>0</xdr:colOff>
      <xdr:row>33</xdr:row>
      <xdr:rowOff>104775</xdr:rowOff>
    </xdr:to>
    <xdr:cxnSp macro="">
      <xdr:nvCxnSpPr>
        <xdr:cNvPr id="101" name="Connecteur droit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/>
      </xdr:nvCxnSpPr>
      <xdr:spPr>
        <a:xfrm>
          <a:off x="1038225" y="6667500"/>
          <a:ext cx="76200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33</xdr:row>
      <xdr:rowOff>104775</xdr:rowOff>
    </xdr:from>
    <xdr:to>
      <xdr:col>4</xdr:col>
      <xdr:colOff>0</xdr:colOff>
      <xdr:row>34</xdr:row>
      <xdr:rowOff>123825</xdr:rowOff>
    </xdr:to>
    <xdr:cxnSp macro="">
      <xdr:nvCxnSpPr>
        <xdr:cNvPr id="105" name="Connecteur droit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CxnSpPr/>
      </xdr:nvCxnSpPr>
      <xdr:spPr>
        <a:xfrm flipV="1">
          <a:off x="1038225" y="6867525"/>
          <a:ext cx="762000" cy="219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95250</xdr:rowOff>
    </xdr:from>
    <xdr:to>
      <xdr:col>6</xdr:col>
      <xdr:colOff>0</xdr:colOff>
      <xdr:row>23</xdr:row>
      <xdr:rowOff>104775</xdr:rowOff>
    </xdr:to>
    <xdr:cxnSp macro="">
      <xdr:nvCxnSpPr>
        <xdr:cNvPr id="109" name="Connecteur droit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CxnSpPr/>
      </xdr:nvCxnSpPr>
      <xdr:spPr>
        <a:xfrm>
          <a:off x="2562225" y="4467225"/>
          <a:ext cx="762000" cy="409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23</xdr:row>
      <xdr:rowOff>104775</xdr:rowOff>
    </xdr:from>
    <xdr:to>
      <xdr:col>6</xdr:col>
      <xdr:colOff>0</xdr:colOff>
      <xdr:row>25</xdr:row>
      <xdr:rowOff>114300</xdr:rowOff>
    </xdr:to>
    <xdr:cxnSp macro="">
      <xdr:nvCxnSpPr>
        <xdr:cNvPr id="113" name="Connecteur droit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CxnSpPr/>
      </xdr:nvCxnSpPr>
      <xdr:spPr>
        <a:xfrm flipV="1">
          <a:off x="2571750" y="4876800"/>
          <a:ext cx="752475" cy="409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95250</xdr:rowOff>
    </xdr:from>
    <xdr:to>
      <xdr:col>6</xdr:col>
      <xdr:colOff>19050</xdr:colOff>
      <xdr:row>31</xdr:row>
      <xdr:rowOff>104775</xdr:rowOff>
    </xdr:to>
    <xdr:cxnSp macro="">
      <xdr:nvCxnSpPr>
        <xdr:cNvPr id="117" name="Connecteur droit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CxnSpPr/>
      </xdr:nvCxnSpPr>
      <xdr:spPr>
        <a:xfrm>
          <a:off x="2562225" y="6057900"/>
          <a:ext cx="781050" cy="409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95250</xdr:rowOff>
    </xdr:from>
    <xdr:to>
      <xdr:col>6</xdr:col>
      <xdr:colOff>0</xdr:colOff>
      <xdr:row>33</xdr:row>
      <xdr:rowOff>95250</xdr:rowOff>
    </xdr:to>
    <xdr:cxnSp macro="">
      <xdr:nvCxnSpPr>
        <xdr:cNvPr id="121" name="Connecteur droit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CxnSpPr/>
      </xdr:nvCxnSpPr>
      <xdr:spPr>
        <a:xfrm flipV="1">
          <a:off x="2562225" y="6457950"/>
          <a:ext cx="762000" cy="400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23</xdr:row>
      <xdr:rowOff>104775</xdr:rowOff>
    </xdr:from>
    <xdr:to>
      <xdr:col>8</xdr:col>
      <xdr:colOff>9525</xdr:colOff>
      <xdr:row>27</xdr:row>
      <xdr:rowOff>95250</xdr:rowOff>
    </xdr:to>
    <xdr:cxnSp macro="">
      <xdr:nvCxnSpPr>
        <xdr:cNvPr id="125" name="Connecteur droit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CxnSpPr/>
      </xdr:nvCxnSpPr>
      <xdr:spPr>
        <a:xfrm>
          <a:off x="4086225" y="4876800"/>
          <a:ext cx="771525" cy="790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27</xdr:row>
      <xdr:rowOff>104775</xdr:rowOff>
    </xdr:from>
    <xdr:to>
      <xdr:col>8</xdr:col>
      <xdr:colOff>0</xdr:colOff>
      <xdr:row>31</xdr:row>
      <xdr:rowOff>114300</xdr:rowOff>
    </xdr:to>
    <xdr:cxnSp macro="">
      <xdr:nvCxnSpPr>
        <xdr:cNvPr id="129" name="Connecteur droit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CxnSpPr/>
      </xdr:nvCxnSpPr>
      <xdr:spPr>
        <a:xfrm flipV="1">
          <a:off x="4086225" y="5676900"/>
          <a:ext cx="762000" cy="800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19</xdr:row>
      <xdr:rowOff>0</xdr:rowOff>
    </xdr:from>
    <xdr:to>
      <xdr:col>10</xdr:col>
      <xdr:colOff>0</xdr:colOff>
      <xdr:row>27</xdr:row>
      <xdr:rowOff>114300</xdr:rowOff>
    </xdr:to>
    <xdr:cxnSp macro="">
      <xdr:nvCxnSpPr>
        <xdr:cNvPr id="133" name="Connecteur droit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CxnSpPr/>
      </xdr:nvCxnSpPr>
      <xdr:spPr>
        <a:xfrm flipV="1">
          <a:off x="5610225" y="4019550"/>
          <a:ext cx="762000" cy="16668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6350</xdr:colOff>
      <xdr:row>4</xdr:row>
      <xdr:rowOff>114300</xdr:rowOff>
    </xdr:from>
    <xdr:to>
      <xdr:col>1</xdr:col>
      <xdr:colOff>285750</xdr:colOff>
      <xdr:row>5</xdr:row>
      <xdr:rowOff>82550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4A244AB8-1D84-4BF0-AA8E-0FE131649515}"/>
            </a:ext>
          </a:extLst>
        </xdr:cNvPr>
        <xdr:cNvCxnSpPr/>
      </xdr:nvCxnSpPr>
      <xdr:spPr>
        <a:xfrm>
          <a:off x="1479550" y="1155700"/>
          <a:ext cx="279400" cy="165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6350</xdr:colOff>
      <xdr:row>31</xdr:row>
      <xdr:rowOff>127000</xdr:rowOff>
    </xdr:from>
    <xdr:to>
      <xdr:col>1</xdr:col>
      <xdr:colOff>285750</xdr:colOff>
      <xdr:row>32</xdr:row>
      <xdr:rowOff>101600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47143B87-C8E0-405E-B4BF-DCA8ABE1EF7E}"/>
            </a:ext>
          </a:extLst>
        </xdr:cNvPr>
        <xdr:cNvCxnSpPr/>
      </xdr:nvCxnSpPr>
      <xdr:spPr>
        <a:xfrm>
          <a:off x="1479550" y="6261100"/>
          <a:ext cx="279400" cy="165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6350</xdr:colOff>
      <xdr:row>5</xdr:row>
      <xdr:rowOff>76200</xdr:rowOff>
    </xdr:from>
    <xdr:to>
      <xdr:col>1</xdr:col>
      <xdr:colOff>273050</xdr:colOff>
      <xdr:row>6</xdr:row>
      <xdr:rowOff>127000</xdr:rowOff>
    </xdr:to>
    <xdr:cxnSp macro="">
      <xdr:nvCxnSpPr>
        <xdr:cNvPr id="8" name="Connecteur droit 7">
          <a:extLst>
            <a:ext uri="{FF2B5EF4-FFF2-40B4-BE49-F238E27FC236}">
              <a16:creationId xmlns:a16="http://schemas.microsoft.com/office/drawing/2014/main" id="{2948E769-9A81-4E69-904F-8A3D123F6AE9}"/>
            </a:ext>
          </a:extLst>
        </xdr:cNvPr>
        <xdr:cNvCxnSpPr/>
      </xdr:nvCxnSpPr>
      <xdr:spPr>
        <a:xfrm flipV="1">
          <a:off x="1479550" y="1314450"/>
          <a:ext cx="266700" cy="2413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6350</xdr:colOff>
      <xdr:row>32</xdr:row>
      <xdr:rowOff>101600</xdr:rowOff>
    </xdr:from>
    <xdr:to>
      <xdr:col>1</xdr:col>
      <xdr:colOff>273050</xdr:colOff>
      <xdr:row>33</xdr:row>
      <xdr:rowOff>82550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5723CD3F-F1FB-46DC-A16F-CC67FFF39CC0}"/>
            </a:ext>
          </a:extLst>
        </xdr:cNvPr>
        <xdr:cNvCxnSpPr/>
      </xdr:nvCxnSpPr>
      <xdr:spPr>
        <a:xfrm flipV="1">
          <a:off x="1479550" y="6426200"/>
          <a:ext cx="266700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355600</xdr:colOff>
      <xdr:row>2</xdr:row>
      <xdr:rowOff>25159</xdr:rowOff>
    </xdr:from>
    <xdr:to>
      <xdr:col>17</xdr:col>
      <xdr:colOff>304800</xdr:colOff>
      <xdr:row>11</xdr:row>
      <xdr:rowOff>119139</xdr:rowOff>
    </xdr:to>
    <xdr:pic>
      <xdr:nvPicPr>
        <xdr:cNvPr id="3" name="Image 2" descr="Logo Nouveau&quot; - Images et vidéos libres de droits | Adobe Stock">
          <a:extLst>
            <a:ext uri="{FF2B5EF4-FFF2-40B4-BE49-F238E27FC236}">
              <a16:creationId xmlns:a16="http://schemas.microsoft.com/office/drawing/2014/main" id="{4DF4A721-9566-CCA7-97FD-E1F6E725D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473977">
          <a:off x="9620250" y="679209"/>
          <a:ext cx="4521200" cy="1808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247650</xdr:colOff>
      <xdr:row>9</xdr:row>
      <xdr:rowOff>25401</xdr:rowOff>
    </xdr:from>
    <xdr:to>
      <xdr:col>16</xdr:col>
      <xdr:colOff>162157</xdr:colOff>
      <xdr:row>12</xdr:row>
      <xdr:rowOff>139701</xdr:rowOff>
    </xdr:to>
    <xdr:pic>
      <xdr:nvPicPr>
        <xdr:cNvPr id="4" name="Image 3" descr="Signalétique directionnelle Flèche - 120 x 120 mm - Plexiglas">
          <a:extLst>
            <a:ext uri="{FF2B5EF4-FFF2-40B4-BE49-F238E27FC236}">
              <a16:creationId xmlns:a16="http://schemas.microsoft.com/office/drawing/2014/main" id="{ADF7FD15-CAC0-AE40-BFB9-980E4C93F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8300" y="2012951"/>
          <a:ext cx="1438507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4</xdr:row>
      <xdr:rowOff>219075</xdr:rowOff>
    </xdr:from>
    <xdr:to>
      <xdr:col>3</xdr:col>
      <xdr:colOff>752475</xdr:colOff>
      <xdr:row>5</xdr:row>
      <xdr:rowOff>238125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2686050" y="1562100"/>
          <a:ext cx="742950" cy="400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228600</xdr:rowOff>
    </xdr:from>
    <xdr:to>
      <xdr:col>4</xdr:col>
      <xdr:colOff>9525</xdr:colOff>
      <xdr:row>6</xdr:row>
      <xdr:rowOff>266700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flipV="1">
          <a:off x="2676525" y="1952625"/>
          <a:ext cx="771525" cy="419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5</xdr:row>
      <xdr:rowOff>209550</xdr:rowOff>
    </xdr:from>
    <xdr:to>
      <xdr:col>6</xdr:col>
      <xdr:colOff>0</xdr:colOff>
      <xdr:row>7</xdr:row>
      <xdr:rowOff>247650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>
          <a:off x="5362575" y="1933575"/>
          <a:ext cx="752475" cy="800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7</xdr:row>
      <xdr:rowOff>238125</xdr:rowOff>
    </xdr:from>
    <xdr:to>
      <xdr:col>8</xdr:col>
      <xdr:colOff>0</xdr:colOff>
      <xdr:row>11</xdr:row>
      <xdr:rowOff>228600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8029575" y="2724150"/>
          <a:ext cx="762000" cy="1514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8</xdr:row>
      <xdr:rowOff>238125</xdr:rowOff>
    </xdr:from>
    <xdr:to>
      <xdr:col>4</xdr:col>
      <xdr:colOff>9525</xdr:colOff>
      <xdr:row>9</xdr:row>
      <xdr:rowOff>257175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xfrm>
          <a:off x="2676525" y="3105150"/>
          <a:ext cx="771525" cy="400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257175</xdr:rowOff>
    </xdr:from>
    <xdr:to>
      <xdr:col>4</xdr:col>
      <xdr:colOff>0</xdr:colOff>
      <xdr:row>10</xdr:row>
      <xdr:rowOff>247650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 flipV="1">
          <a:off x="2676525" y="3505200"/>
          <a:ext cx="76200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238125</xdr:rowOff>
    </xdr:from>
    <xdr:to>
      <xdr:col>6</xdr:col>
      <xdr:colOff>0</xdr:colOff>
      <xdr:row>9</xdr:row>
      <xdr:rowOff>257175</xdr:rowOff>
    </xdr:to>
    <xdr:cxnSp macro="">
      <xdr:nvCxnSpPr>
        <xdr:cNvPr id="8" name="Connecteur droit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CxnSpPr/>
      </xdr:nvCxnSpPr>
      <xdr:spPr>
        <a:xfrm flipV="1">
          <a:off x="5353050" y="2724150"/>
          <a:ext cx="762000" cy="781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257175</xdr:rowOff>
    </xdr:from>
    <xdr:to>
      <xdr:col>4</xdr:col>
      <xdr:colOff>9525</xdr:colOff>
      <xdr:row>13</xdr:row>
      <xdr:rowOff>238125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/>
      </xdr:nvCxnSpPr>
      <xdr:spPr>
        <a:xfrm>
          <a:off x="2676525" y="4648200"/>
          <a:ext cx="771525" cy="3619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238125</xdr:rowOff>
    </xdr:from>
    <xdr:to>
      <xdr:col>4</xdr:col>
      <xdr:colOff>0</xdr:colOff>
      <xdr:row>14</xdr:row>
      <xdr:rowOff>276225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/>
      </xdr:nvCxnSpPr>
      <xdr:spPr>
        <a:xfrm flipV="1">
          <a:off x="2676525" y="5010150"/>
          <a:ext cx="762000" cy="419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16</xdr:row>
      <xdr:rowOff>257175</xdr:rowOff>
    </xdr:from>
    <xdr:to>
      <xdr:col>4</xdr:col>
      <xdr:colOff>0</xdr:colOff>
      <xdr:row>17</xdr:row>
      <xdr:rowOff>247650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>
          <a:off x="2676525" y="6172200"/>
          <a:ext cx="76200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238125</xdr:rowOff>
    </xdr:from>
    <xdr:to>
      <xdr:col>4</xdr:col>
      <xdr:colOff>0</xdr:colOff>
      <xdr:row>18</xdr:row>
      <xdr:rowOff>266700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/>
      </xdr:nvCxnSpPr>
      <xdr:spPr>
        <a:xfrm flipV="1">
          <a:off x="2676525" y="6534150"/>
          <a:ext cx="762000" cy="409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13</xdr:row>
      <xdr:rowOff>247650</xdr:rowOff>
    </xdr:from>
    <xdr:to>
      <xdr:col>5</xdr:col>
      <xdr:colOff>752475</xdr:colOff>
      <xdr:row>15</xdr:row>
      <xdr:rowOff>247650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CxnSpPr/>
      </xdr:nvCxnSpPr>
      <xdr:spPr>
        <a:xfrm>
          <a:off x="5353050" y="5019675"/>
          <a:ext cx="752475" cy="7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15</xdr:row>
      <xdr:rowOff>238125</xdr:rowOff>
    </xdr:from>
    <xdr:to>
      <xdr:col>5</xdr:col>
      <xdr:colOff>752475</xdr:colOff>
      <xdr:row>17</xdr:row>
      <xdr:rowOff>247650</xdr:rowOff>
    </xdr:to>
    <xdr:cxnSp macro="">
      <xdr:nvCxnSpPr>
        <xdr:cNvPr id="14" name="Connecteur droit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CxnSpPr/>
      </xdr:nvCxnSpPr>
      <xdr:spPr>
        <a:xfrm flipV="1">
          <a:off x="5353050" y="5772150"/>
          <a:ext cx="752475" cy="771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11</xdr:row>
      <xdr:rowOff>209550</xdr:rowOff>
    </xdr:from>
    <xdr:to>
      <xdr:col>8</xdr:col>
      <xdr:colOff>9525</xdr:colOff>
      <xdr:row>15</xdr:row>
      <xdr:rowOff>257175</xdr:rowOff>
    </xdr:to>
    <xdr:cxnSp macro="">
      <xdr:nvCxnSpPr>
        <xdr:cNvPr id="15" name="Connecteur droit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/>
      </xdr:nvCxnSpPr>
      <xdr:spPr>
        <a:xfrm flipV="1">
          <a:off x="8039100" y="4219575"/>
          <a:ext cx="762000" cy="15716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2000250</xdr:colOff>
      <xdr:row>14</xdr:row>
      <xdr:rowOff>184150</xdr:rowOff>
    </xdr:from>
    <xdr:to>
      <xdr:col>1</xdr:col>
      <xdr:colOff>758825</xdr:colOff>
      <xdr:row>15</xdr:row>
      <xdr:rowOff>222250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B253BEBC-FF49-4986-9B5B-9C2DF3496B2E}"/>
            </a:ext>
          </a:extLst>
        </xdr:cNvPr>
        <xdr:cNvCxnSpPr/>
      </xdr:nvCxnSpPr>
      <xdr:spPr>
        <a:xfrm flipV="1">
          <a:off x="2000250" y="2089150"/>
          <a:ext cx="771525" cy="419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2000250</xdr:colOff>
      <xdr:row>13</xdr:row>
      <xdr:rowOff>158750</xdr:rowOff>
    </xdr:from>
    <xdr:to>
      <xdr:col>1</xdr:col>
      <xdr:colOff>730250</xdr:colOff>
      <xdr:row>14</xdr:row>
      <xdr:rowOff>177800</xdr:rowOff>
    </xdr:to>
    <xdr:cxnSp macro="">
      <xdr:nvCxnSpPr>
        <xdr:cNvPr id="21" name="Connecteur droit 20">
          <a:extLst>
            <a:ext uri="{FF2B5EF4-FFF2-40B4-BE49-F238E27FC236}">
              <a16:creationId xmlns:a16="http://schemas.microsoft.com/office/drawing/2014/main" id="{24D2525B-531C-4E22-98A1-3EFFCAC81218}"/>
            </a:ext>
          </a:extLst>
        </xdr:cNvPr>
        <xdr:cNvCxnSpPr/>
      </xdr:nvCxnSpPr>
      <xdr:spPr>
        <a:xfrm>
          <a:off x="2000250" y="1682750"/>
          <a:ext cx="742950" cy="400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17</xdr:row>
      <xdr:rowOff>44450</xdr:rowOff>
    </xdr:from>
    <xdr:to>
      <xdr:col>3</xdr:col>
      <xdr:colOff>147342</xdr:colOff>
      <xdr:row>20</xdr:row>
      <xdr:rowOff>50800</xdr:rowOff>
    </xdr:to>
    <xdr:pic>
      <xdr:nvPicPr>
        <xdr:cNvPr id="3" name="Image 2" descr="Logo Nouveau&quot; - Images et vidéos libres de droits | Adobe Stock">
          <a:extLst>
            <a:ext uri="{FF2B5EF4-FFF2-40B4-BE49-F238E27FC236}">
              <a16:creationId xmlns:a16="http://schemas.microsoft.com/office/drawing/2014/main" id="{DDB39B4A-749F-4195-B565-07F76FAC2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350" y="5334000"/>
          <a:ext cx="2788942" cy="94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255704</xdr:colOff>
      <xdr:row>17</xdr:row>
      <xdr:rowOff>239596</xdr:rowOff>
    </xdr:from>
    <xdr:to>
      <xdr:col>3</xdr:col>
      <xdr:colOff>635003</xdr:colOff>
      <xdr:row>20</xdr:row>
      <xdr:rowOff>95399</xdr:rowOff>
    </xdr:to>
    <xdr:pic>
      <xdr:nvPicPr>
        <xdr:cNvPr id="5" name="Image 4" descr="Signalétique directionnelle Flèche - 120 x 120 mm - Plexiglas">
          <a:extLst>
            <a:ext uri="{FF2B5EF4-FFF2-40B4-BE49-F238E27FC236}">
              <a16:creationId xmlns:a16="http://schemas.microsoft.com/office/drawing/2014/main" id="{86E32CB8-176D-4EBF-ABE5-A0546423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457502" y="5737298"/>
          <a:ext cx="795603" cy="379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</xdr:row>
      <xdr:rowOff>238125</xdr:rowOff>
    </xdr:from>
    <xdr:to>
      <xdr:col>4</xdr:col>
      <xdr:colOff>0</xdr:colOff>
      <xdr:row>15</xdr:row>
      <xdr:rowOff>228600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F19E91B8-D6BE-4CA5-BF92-ED61ECB5CC5B}"/>
            </a:ext>
          </a:extLst>
        </xdr:cNvPr>
        <xdr:cNvCxnSpPr/>
      </xdr:nvCxnSpPr>
      <xdr:spPr>
        <a:xfrm>
          <a:off x="8166100" y="2447925"/>
          <a:ext cx="762000" cy="1514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15</xdr:row>
      <xdr:rowOff>209550</xdr:rowOff>
    </xdr:from>
    <xdr:to>
      <xdr:col>4</xdr:col>
      <xdr:colOff>9525</xdr:colOff>
      <xdr:row>19</xdr:row>
      <xdr:rowOff>257175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388F3DC4-F9C0-4FBD-9499-64E81FA17014}"/>
            </a:ext>
          </a:extLst>
        </xdr:cNvPr>
        <xdr:cNvCxnSpPr/>
      </xdr:nvCxnSpPr>
      <xdr:spPr>
        <a:xfrm flipV="1">
          <a:off x="8175625" y="3943350"/>
          <a:ext cx="762000" cy="15716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12700</xdr:colOff>
      <xdr:row>19</xdr:row>
      <xdr:rowOff>222250</xdr:rowOff>
    </xdr:from>
    <xdr:to>
      <xdr:col>1</xdr:col>
      <xdr:colOff>736600</xdr:colOff>
      <xdr:row>21</xdr:row>
      <xdr:rowOff>180975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7440DB82-1173-4A8D-B62F-A260C3A905C6}"/>
            </a:ext>
          </a:extLst>
        </xdr:cNvPr>
        <xdr:cNvCxnSpPr/>
      </xdr:nvCxnSpPr>
      <xdr:spPr>
        <a:xfrm flipV="1">
          <a:off x="3727450" y="6623050"/>
          <a:ext cx="723900" cy="720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11</xdr:row>
      <xdr:rowOff>254000</xdr:rowOff>
    </xdr:from>
    <xdr:to>
      <xdr:col>1</xdr:col>
      <xdr:colOff>742950</xdr:colOff>
      <xdr:row>13</xdr:row>
      <xdr:rowOff>212725</xdr:rowOff>
    </xdr:to>
    <xdr:cxnSp macro="">
      <xdr:nvCxnSpPr>
        <xdr:cNvPr id="8" name="Connecteur droit 7">
          <a:extLst>
            <a:ext uri="{FF2B5EF4-FFF2-40B4-BE49-F238E27FC236}">
              <a16:creationId xmlns:a16="http://schemas.microsoft.com/office/drawing/2014/main" id="{982F3DCE-D181-4929-823B-6A9703293427}"/>
            </a:ext>
          </a:extLst>
        </xdr:cNvPr>
        <xdr:cNvCxnSpPr/>
      </xdr:nvCxnSpPr>
      <xdr:spPr>
        <a:xfrm flipV="1">
          <a:off x="3733800" y="3606800"/>
          <a:ext cx="723900" cy="720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3702050</xdr:colOff>
      <xdr:row>9</xdr:row>
      <xdr:rowOff>228600</xdr:rowOff>
    </xdr:from>
    <xdr:to>
      <xdr:col>1</xdr:col>
      <xdr:colOff>739775</xdr:colOff>
      <xdr:row>11</xdr:row>
      <xdr:rowOff>234950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AC13DDF6-167A-4FB0-AA34-2FDAB7AAC43E}"/>
            </a:ext>
          </a:extLst>
        </xdr:cNvPr>
        <xdr:cNvCxnSpPr/>
      </xdr:nvCxnSpPr>
      <xdr:spPr>
        <a:xfrm>
          <a:off x="3702050" y="2819400"/>
          <a:ext cx="752475" cy="7683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6350</xdr:colOff>
      <xdr:row>17</xdr:row>
      <xdr:rowOff>215900</xdr:rowOff>
    </xdr:from>
    <xdr:to>
      <xdr:col>1</xdr:col>
      <xdr:colOff>758825</xdr:colOff>
      <xdr:row>19</xdr:row>
      <xdr:rowOff>222250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id="{02BD207E-6CD7-45D7-8B8B-DFA36255825D}"/>
            </a:ext>
          </a:extLst>
        </xdr:cNvPr>
        <xdr:cNvCxnSpPr/>
      </xdr:nvCxnSpPr>
      <xdr:spPr>
        <a:xfrm>
          <a:off x="3721100" y="5854700"/>
          <a:ext cx="752475" cy="7683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133350</xdr:rowOff>
    </xdr:from>
    <xdr:to>
      <xdr:col>3</xdr:col>
      <xdr:colOff>0</xdr:colOff>
      <xdr:row>8</xdr:row>
      <xdr:rowOff>114300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DF4B053B-709A-4910-AE33-E8CDA8C7ECCC}"/>
            </a:ext>
          </a:extLst>
        </xdr:cNvPr>
        <xdr:cNvCxnSpPr/>
      </xdr:nvCxnSpPr>
      <xdr:spPr>
        <a:xfrm>
          <a:off x="2774950" y="1752600"/>
          <a:ext cx="609600" cy="17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8</xdr:row>
      <xdr:rowOff>123825</xdr:rowOff>
    </xdr:from>
    <xdr:to>
      <xdr:col>3</xdr:col>
      <xdr:colOff>0</xdr:colOff>
      <xdr:row>9</xdr:row>
      <xdr:rowOff>104775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D8895428-15B3-4E62-9898-EDB25B59A072}"/>
            </a:ext>
          </a:extLst>
        </xdr:cNvPr>
        <xdr:cNvCxnSpPr/>
      </xdr:nvCxnSpPr>
      <xdr:spPr>
        <a:xfrm flipV="1">
          <a:off x="2784475" y="1933575"/>
          <a:ext cx="600075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4</xdr:row>
      <xdr:rowOff>114300</xdr:rowOff>
    </xdr:from>
    <xdr:to>
      <xdr:col>5</xdr:col>
      <xdr:colOff>0</xdr:colOff>
      <xdr:row>6</xdr:row>
      <xdr:rowOff>104775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5259B28A-1AF7-4E1C-95CB-5DABA10B2CA9}"/>
            </a:ext>
          </a:extLst>
        </xdr:cNvPr>
        <xdr:cNvCxnSpPr/>
      </xdr:nvCxnSpPr>
      <xdr:spPr>
        <a:xfrm>
          <a:off x="6000750" y="1155700"/>
          <a:ext cx="762000" cy="377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6</xdr:row>
      <xdr:rowOff>104775</xdr:rowOff>
    </xdr:from>
    <xdr:to>
      <xdr:col>5</xdr:col>
      <xdr:colOff>0</xdr:colOff>
      <xdr:row>8</xdr:row>
      <xdr:rowOff>95250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D26C72F1-5384-4DC3-99DD-F521239BC547}"/>
            </a:ext>
          </a:extLst>
        </xdr:cNvPr>
        <xdr:cNvCxnSpPr/>
      </xdr:nvCxnSpPr>
      <xdr:spPr>
        <a:xfrm flipV="1">
          <a:off x="6000750" y="1533525"/>
          <a:ext cx="76200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6</xdr:row>
      <xdr:rowOff>104775</xdr:rowOff>
    </xdr:from>
    <xdr:to>
      <xdr:col>7</xdr:col>
      <xdr:colOff>0</xdr:colOff>
      <xdr:row>10</xdr:row>
      <xdr:rowOff>104775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7AC78917-495C-42AB-97C7-AC48DD15B01B}"/>
            </a:ext>
          </a:extLst>
        </xdr:cNvPr>
        <xdr:cNvCxnSpPr/>
      </xdr:nvCxnSpPr>
      <xdr:spPr>
        <a:xfrm>
          <a:off x="9242425" y="1533525"/>
          <a:ext cx="752475" cy="7683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114300</xdr:rowOff>
    </xdr:from>
    <xdr:to>
      <xdr:col>9</xdr:col>
      <xdr:colOff>0</xdr:colOff>
      <xdr:row>19</xdr:row>
      <xdr:rowOff>0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id="{2339AF82-8532-4BF7-BFD1-B0C49DC5BC33}"/>
            </a:ext>
          </a:extLst>
        </xdr:cNvPr>
        <xdr:cNvCxnSpPr/>
      </xdr:nvCxnSpPr>
      <xdr:spPr>
        <a:xfrm>
          <a:off x="11772900" y="2311400"/>
          <a:ext cx="762000" cy="1562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12</xdr:row>
      <xdr:rowOff>104775</xdr:rowOff>
    </xdr:from>
    <xdr:to>
      <xdr:col>5</xdr:col>
      <xdr:colOff>0</xdr:colOff>
      <xdr:row>14</xdr:row>
      <xdr:rowOff>114300</xdr:rowOff>
    </xdr:to>
    <xdr:cxnSp macro="">
      <xdr:nvCxnSpPr>
        <xdr:cNvPr id="14" name="Connecteur droit 13">
          <a:extLst>
            <a:ext uri="{FF2B5EF4-FFF2-40B4-BE49-F238E27FC236}">
              <a16:creationId xmlns:a16="http://schemas.microsoft.com/office/drawing/2014/main" id="{50E96BA4-7065-4F36-9EF4-E21C072A8195}"/>
            </a:ext>
          </a:extLst>
        </xdr:cNvPr>
        <xdr:cNvCxnSpPr/>
      </xdr:nvCxnSpPr>
      <xdr:spPr>
        <a:xfrm>
          <a:off x="6000750" y="2682875"/>
          <a:ext cx="762000" cy="390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14</xdr:row>
      <xdr:rowOff>104775</xdr:rowOff>
    </xdr:from>
    <xdr:to>
      <xdr:col>5</xdr:col>
      <xdr:colOff>0</xdr:colOff>
      <xdr:row>16</xdr:row>
      <xdr:rowOff>104775</xdr:rowOff>
    </xdr:to>
    <xdr:cxnSp macro="">
      <xdr:nvCxnSpPr>
        <xdr:cNvPr id="15" name="Connecteur droit 14">
          <a:extLst>
            <a:ext uri="{FF2B5EF4-FFF2-40B4-BE49-F238E27FC236}">
              <a16:creationId xmlns:a16="http://schemas.microsoft.com/office/drawing/2014/main" id="{7BF824EE-86E6-4495-8CF0-D1B505FEF9C9}"/>
            </a:ext>
          </a:extLst>
        </xdr:cNvPr>
        <xdr:cNvCxnSpPr/>
      </xdr:nvCxnSpPr>
      <xdr:spPr>
        <a:xfrm flipV="1">
          <a:off x="6000750" y="3063875"/>
          <a:ext cx="76200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104775</xdr:rowOff>
    </xdr:from>
    <xdr:to>
      <xdr:col>7</xdr:col>
      <xdr:colOff>0</xdr:colOff>
      <xdr:row>14</xdr:row>
      <xdr:rowOff>104775</xdr:rowOff>
    </xdr:to>
    <xdr:cxnSp macro="">
      <xdr:nvCxnSpPr>
        <xdr:cNvPr id="16" name="Connecteur droit 15">
          <a:extLst>
            <a:ext uri="{FF2B5EF4-FFF2-40B4-BE49-F238E27FC236}">
              <a16:creationId xmlns:a16="http://schemas.microsoft.com/office/drawing/2014/main" id="{430BFABB-82BE-4BD1-BE03-7BFA429DD516}"/>
            </a:ext>
          </a:extLst>
        </xdr:cNvPr>
        <xdr:cNvCxnSpPr/>
      </xdr:nvCxnSpPr>
      <xdr:spPr>
        <a:xfrm flipV="1">
          <a:off x="9232900" y="2301875"/>
          <a:ext cx="762000" cy="7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24</xdr:row>
      <xdr:rowOff>104775</xdr:rowOff>
    </xdr:from>
    <xdr:to>
      <xdr:col>3</xdr:col>
      <xdr:colOff>0</xdr:colOff>
      <xdr:row>25</xdr:row>
      <xdr:rowOff>104775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547393F-A899-491F-B78C-5C207DDC9BC3}"/>
            </a:ext>
          </a:extLst>
        </xdr:cNvPr>
        <xdr:cNvCxnSpPr/>
      </xdr:nvCxnSpPr>
      <xdr:spPr>
        <a:xfrm>
          <a:off x="2774950" y="4899025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25</xdr:row>
      <xdr:rowOff>114300</xdr:rowOff>
    </xdr:from>
    <xdr:to>
      <xdr:col>3</xdr:col>
      <xdr:colOff>0</xdr:colOff>
      <xdr:row>26</xdr:row>
      <xdr:rowOff>123825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F24AF21-C934-479A-8CC8-144A5F2782D6}"/>
            </a:ext>
          </a:extLst>
        </xdr:cNvPr>
        <xdr:cNvCxnSpPr/>
      </xdr:nvCxnSpPr>
      <xdr:spPr>
        <a:xfrm flipV="1">
          <a:off x="2774950" y="5099050"/>
          <a:ext cx="609600" cy="206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21</xdr:row>
      <xdr:rowOff>95250</xdr:rowOff>
    </xdr:from>
    <xdr:to>
      <xdr:col>5</xdr:col>
      <xdr:colOff>0</xdr:colOff>
      <xdr:row>23</xdr:row>
      <xdr:rowOff>104775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984C141F-FB89-4D93-AD97-30B96DF7FB25}"/>
            </a:ext>
          </a:extLst>
        </xdr:cNvPr>
        <xdr:cNvCxnSpPr/>
      </xdr:nvCxnSpPr>
      <xdr:spPr>
        <a:xfrm>
          <a:off x="6000750" y="4311650"/>
          <a:ext cx="762000" cy="3968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23</xdr:row>
      <xdr:rowOff>104775</xdr:rowOff>
    </xdr:from>
    <xdr:to>
      <xdr:col>5</xdr:col>
      <xdr:colOff>0</xdr:colOff>
      <xdr:row>25</xdr:row>
      <xdr:rowOff>114300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134AAE2E-330F-4913-881C-DA2743AF07BF}"/>
            </a:ext>
          </a:extLst>
        </xdr:cNvPr>
        <xdr:cNvCxnSpPr/>
      </xdr:nvCxnSpPr>
      <xdr:spPr>
        <a:xfrm flipV="1">
          <a:off x="6010275" y="4708525"/>
          <a:ext cx="752475" cy="390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29</xdr:row>
      <xdr:rowOff>95250</xdr:rowOff>
    </xdr:from>
    <xdr:to>
      <xdr:col>5</xdr:col>
      <xdr:colOff>19050</xdr:colOff>
      <xdr:row>31</xdr:row>
      <xdr:rowOff>104775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E729763F-02C5-4A98-82EA-34D07D246DE2}"/>
            </a:ext>
          </a:extLst>
        </xdr:cNvPr>
        <xdr:cNvCxnSpPr/>
      </xdr:nvCxnSpPr>
      <xdr:spPr>
        <a:xfrm>
          <a:off x="6000750" y="5848350"/>
          <a:ext cx="781050" cy="390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31</xdr:row>
      <xdr:rowOff>95250</xdr:rowOff>
    </xdr:from>
    <xdr:to>
      <xdr:col>5</xdr:col>
      <xdr:colOff>0</xdr:colOff>
      <xdr:row>33</xdr:row>
      <xdr:rowOff>95250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5420E4FB-D372-4EFA-A740-631EF5332E4C}"/>
            </a:ext>
          </a:extLst>
        </xdr:cNvPr>
        <xdr:cNvCxnSpPr/>
      </xdr:nvCxnSpPr>
      <xdr:spPr>
        <a:xfrm flipV="1">
          <a:off x="6000750" y="6229350"/>
          <a:ext cx="76200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</xdr:row>
      <xdr:rowOff>104775</xdr:rowOff>
    </xdr:from>
    <xdr:to>
      <xdr:col>7</xdr:col>
      <xdr:colOff>9525</xdr:colOff>
      <xdr:row>27</xdr:row>
      <xdr:rowOff>95250</xdr:rowOff>
    </xdr:to>
    <xdr:cxnSp macro="">
      <xdr:nvCxnSpPr>
        <xdr:cNvPr id="29" name="Connecteur droit 28">
          <a:extLst>
            <a:ext uri="{FF2B5EF4-FFF2-40B4-BE49-F238E27FC236}">
              <a16:creationId xmlns:a16="http://schemas.microsoft.com/office/drawing/2014/main" id="{1B6EF754-119C-415A-BA43-59F31C9BCC96}"/>
            </a:ext>
          </a:extLst>
        </xdr:cNvPr>
        <xdr:cNvCxnSpPr/>
      </xdr:nvCxnSpPr>
      <xdr:spPr>
        <a:xfrm>
          <a:off x="9232900" y="4708525"/>
          <a:ext cx="771525" cy="758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27</xdr:row>
      <xdr:rowOff>104775</xdr:rowOff>
    </xdr:from>
    <xdr:to>
      <xdr:col>7</xdr:col>
      <xdr:colOff>0</xdr:colOff>
      <xdr:row>31</xdr:row>
      <xdr:rowOff>114300</xdr:rowOff>
    </xdr:to>
    <xdr:cxnSp macro="">
      <xdr:nvCxnSpPr>
        <xdr:cNvPr id="30" name="Connecteur droit 29">
          <a:extLst>
            <a:ext uri="{FF2B5EF4-FFF2-40B4-BE49-F238E27FC236}">
              <a16:creationId xmlns:a16="http://schemas.microsoft.com/office/drawing/2014/main" id="{E46D99E6-58AA-4A75-95FC-177E11800619}"/>
            </a:ext>
          </a:extLst>
        </xdr:cNvPr>
        <xdr:cNvCxnSpPr/>
      </xdr:nvCxnSpPr>
      <xdr:spPr>
        <a:xfrm flipV="1">
          <a:off x="9232900" y="5476875"/>
          <a:ext cx="762000" cy="771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19</xdr:row>
      <xdr:rowOff>0</xdr:rowOff>
    </xdr:from>
    <xdr:to>
      <xdr:col>9</xdr:col>
      <xdr:colOff>0</xdr:colOff>
      <xdr:row>27</xdr:row>
      <xdr:rowOff>114300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47872A12-4EF6-4CCC-9CFB-AAC990E569B5}"/>
            </a:ext>
          </a:extLst>
        </xdr:cNvPr>
        <xdr:cNvCxnSpPr/>
      </xdr:nvCxnSpPr>
      <xdr:spPr>
        <a:xfrm flipV="1">
          <a:off x="11772900" y="3873500"/>
          <a:ext cx="762000" cy="161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28</xdr:row>
      <xdr:rowOff>104775</xdr:rowOff>
    </xdr:from>
    <xdr:to>
      <xdr:col>3</xdr:col>
      <xdr:colOff>0</xdr:colOff>
      <xdr:row>29</xdr:row>
      <xdr:rowOff>104775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D242B2AC-4343-4DA1-BFFD-C8D58FFF5EE5}"/>
            </a:ext>
          </a:extLst>
        </xdr:cNvPr>
        <xdr:cNvCxnSpPr/>
      </xdr:nvCxnSpPr>
      <xdr:spPr>
        <a:xfrm>
          <a:off x="3162300" y="6429375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29</xdr:row>
      <xdr:rowOff>104775</xdr:rowOff>
    </xdr:from>
    <xdr:to>
      <xdr:col>3</xdr:col>
      <xdr:colOff>0</xdr:colOff>
      <xdr:row>30</xdr:row>
      <xdr:rowOff>123825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C700B444-5888-495F-9965-572047A67535}"/>
            </a:ext>
          </a:extLst>
        </xdr:cNvPr>
        <xdr:cNvCxnSpPr/>
      </xdr:nvCxnSpPr>
      <xdr:spPr>
        <a:xfrm flipV="1">
          <a:off x="3162300" y="6619875"/>
          <a:ext cx="609600" cy="209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104775</xdr:rowOff>
    </xdr:from>
    <xdr:to>
      <xdr:col>3</xdr:col>
      <xdr:colOff>0</xdr:colOff>
      <xdr:row>12</xdr:row>
      <xdr:rowOff>104775</xdr:rowOff>
    </xdr:to>
    <xdr:cxnSp macro="">
      <xdr:nvCxnSpPr>
        <xdr:cNvPr id="21" name="Connecteur droit 20">
          <a:extLst>
            <a:ext uri="{FF2B5EF4-FFF2-40B4-BE49-F238E27FC236}">
              <a16:creationId xmlns:a16="http://schemas.microsoft.com/office/drawing/2014/main" id="{81BB75B4-533C-42F3-AD1D-5E3E24642DAB}"/>
            </a:ext>
          </a:extLst>
        </xdr:cNvPr>
        <xdr:cNvCxnSpPr/>
      </xdr:nvCxnSpPr>
      <xdr:spPr>
        <a:xfrm>
          <a:off x="3162300" y="6429375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104775</xdr:rowOff>
    </xdr:from>
    <xdr:to>
      <xdr:col>3</xdr:col>
      <xdr:colOff>0</xdr:colOff>
      <xdr:row>13</xdr:row>
      <xdr:rowOff>123825</xdr:rowOff>
    </xdr:to>
    <xdr:cxnSp macro="">
      <xdr:nvCxnSpPr>
        <xdr:cNvPr id="22" name="Connecteur droit 21">
          <a:extLst>
            <a:ext uri="{FF2B5EF4-FFF2-40B4-BE49-F238E27FC236}">
              <a16:creationId xmlns:a16="http://schemas.microsoft.com/office/drawing/2014/main" id="{BC842F4B-FCE6-4407-9482-D7BB0AAC12CA}"/>
            </a:ext>
          </a:extLst>
        </xdr:cNvPr>
        <xdr:cNvCxnSpPr/>
      </xdr:nvCxnSpPr>
      <xdr:spPr>
        <a:xfrm flipV="1">
          <a:off x="3162300" y="6619875"/>
          <a:ext cx="609600" cy="209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104775</xdr:rowOff>
    </xdr:from>
    <xdr:to>
      <xdr:col>3</xdr:col>
      <xdr:colOff>0</xdr:colOff>
      <xdr:row>21</xdr:row>
      <xdr:rowOff>104775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D423872E-DB7E-47BA-B1A7-CA5089A7FF23}"/>
            </a:ext>
          </a:extLst>
        </xdr:cNvPr>
        <xdr:cNvCxnSpPr/>
      </xdr:nvCxnSpPr>
      <xdr:spPr>
        <a:xfrm>
          <a:off x="3162300" y="6429375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21</xdr:row>
      <xdr:rowOff>104775</xdr:rowOff>
    </xdr:from>
    <xdr:to>
      <xdr:col>3</xdr:col>
      <xdr:colOff>0</xdr:colOff>
      <xdr:row>22</xdr:row>
      <xdr:rowOff>123825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24808ABE-34E6-446D-B7EA-83FCEC06A456}"/>
            </a:ext>
          </a:extLst>
        </xdr:cNvPr>
        <xdr:cNvCxnSpPr/>
      </xdr:nvCxnSpPr>
      <xdr:spPr>
        <a:xfrm flipV="1">
          <a:off x="3162300" y="6619875"/>
          <a:ext cx="609600" cy="209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odile.giraudbissardon@gmail.com" TargetMode="External"/><Relationship Id="rId1" Type="http://schemas.openxmlformats.org/officeDocument/2006/relationships/hyperlink" Target="mailto:fabricebdx6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workbookViewId="0">
      <selection activeCell="E26" sqref="E26"/>
    </sheetView>
  </sheetViews>
  <sheetFormatPr baseColWidth="10" defaultRowHeight="14.5"/>
  <cols>
    <col min="1" max="1" width="21.08984375" customWidth="1"/>
    <col min="2" max="2" width="4.1796875" customWidth="1"/>
    <col min="3" max="3" width="35.54296875" style="241" customWidth="1"/>
    <col min="4" max="4" width="8.7265625" customWidth="1"/>
    <col min="5" max="5" width="37.453125" style="1" customWidth="1"/>
    <col min="7" max="7" width="35.36328125" style="1" customWidth="1"/>
    <col min="9" max="9" width="25.453125" style="1" customWidth="1"/>
    <col min="11" max="11" width="24.36328125" style="1" customWidth="1"/>
  </cols>
  <sheetData>
    <row r="1" spans="1:11" ht="15" thickBot="1"/>
    <row r="2" spans="1:11" ht="36.5" thickBot="1">
      <c r="C2" s="399" t="s">
        <v>125</v>
      </c>
      <c r="D2" s="400"/>
      <c r="E2" s="400"/>
      <c r="F2" s="400"/>
      <c r="G2" s="400"/>
      <c r="H2" s="400"/>
      <c r="I2" s="400"/>
      <c r="J2" s="400"/>
      <c r="K2" s="401"/>
    </row>
    <row r="3" spans="1:11" ht="15.75" customHeight="1" thickBot="1">
      <c r="E3" s="5" t="s">
        <v>4</v>
      </c>
    </row>
    <row r="4" spans="1:11" ht="15" thickBot="1">
      <c r="C4" s="315" t="s">
        <v>320</v>
      </c>
    </row>
    <row r="5" spans="1:11" ht="15.75" customHeight="1" thickBot="1">
      <c r="A5" s="313" t="s">
        <v>318</v>
      </c>
      <c r="E5" s="267" t="s">
        <v>320</v>
      </c>
      <c r="G5" s="5"/>
    </row>
    <row r="6" spans="1:11" ht="15" thickBot="1">
      <c r="C6" s="315" t="s">
        <v>318</v>
      </c>
    </row>
    <row r="7" spans="1:11" ht="15" thickBot="1">
      <c r="A7" s="313" t="s">
        <v>316</v>
      </c>
      <c r="G7" s="258"/>
    </row>
    <row r="8" spans="1:11" ht="15" thickBot="1">
      <c r="C8" s="315" t="s">
        <v>313</v>
      </c>
    </row>
    <row r="9" spans="1:11" ht="15.75" customHeight="1" thickBot="1">
      <c r="E9" s="232" t="s">
        <v>334</v>
      </c>
      <c r="I9" s="4"/>
    </row>
    <row r="10" spans="1:11" ht="15" thickBot="1">
      <c r="C10" s="315" t="s">
        <v>321</v>
      </c>
    </row>
    <row r="11" spans="1:11" ht="15" thickBot="1">
      <c r="G11" s="259"/>
      <c r="I11" s="269"/>
    </row>
    <row r="12" spans="1:11" ht="15" thickBot="1">
      <c r="C12" s="315" t="s">
        <v>322</v>
      </c>
    </row>
    <row r="13" spans="1:11" ht="15" thickBot="1">
      <c r="E13" s="232" t="s">
        <v>311</v>
      </c>
    </row>
    <row r="14" spans="1:11" ht="15" thickBot="1">
      <c r="C14" s="315" t="s">
        <v>311</v>
      </c>
    </row>
    <row r="15" spans="1:11" ht="15" thickBot="1">
      <c r="G15" s="258"/>
    </row>
    <row r="16" spans="1:11" ht="15" thickBot="1">
      <c r="C16" s="315" t="s">
        <v>314</v>
      </c>
    </row>
    <row r="17" spans="1:11" ht="15" thickBot="1">
      <c r="E17" s="232"/>
      <c r="K17" s="2"/>
    </row>
    <row r="18" spans="1:11" ht="15" thickBot="1">
      <c r="C18" s="315" t="s">
        <v>323</v>
      </c>
    </row>
    <row r="19" spans="1:11" ht="12" customHeight="1">
      <c r="I19" s="262"/>
      <c r="K19" s="397"/>
    </row>
    <row r="20" spans="1:11" ht="12" customHeight="1" thickBot="1">
      <c r="K20" s="398"/>
    </row>
    <row r="21" spans="1:11" ht="15" thickBot="1">
      <c r="C21" s="315" t="s">
        <v>324</v>
      </c>
    </row>
    <row r="22" spans="1:11" ht="15.75" customHeight="1" thickBot="1">
      <c r="E22" s="232" t="s">
        <v>324</v>
      </c>
      <c r="G22" s="3"/>
    </row>
    <row r="23" spans="1:11" ht="15" thickBot="1">
      <c r="C23" s="315" t="s">
        <v>315</v>
      </c>
    </row>
    <row r="24" spans="1:11" ht="15" thickBot="1">
      <c r="G24" s="258"/>
    </row>
    <row r="25" spans="1:11" ht="15" thickBot="1">
      <c r="C25" s="315" t="s">
        <v>312</v>
      </c>
    </row>
    <row r="26" spans="1:11" ht="15.75" customHeight="1" thickBot="1">
      <c r="E26" s="232" t="s">
        <v>312</v>
      </c>
      <c r="I26" s="3"/>
    </row>
    <row r="27" spans="1:11" ht="15" thickBot="1">
      <c r="C27" s="315" t="s">
        <v>325</v>
      </c>
    </row>
    <row r="28" spans="1:11" ht="15" thickBot="1">
      <c r="I28" s="239"/>
    </row>
    <row r="29" spans="1:11" ht="15" thickBot="1">
      <c r="C29" s="315" t="s">
        <v>326</v>
      </c>
      <c r="G29" s="261"/>
    </row>
    <row r="30" spans="1:11" ht="15" thickBot="1">
      <c r="E30" s="232"/>
    </row>
    <row r="31" spans="1:11" ht="15" thickBot="1">
      <c r="C31" s="315" t="s">
        <v>310</v>
      </c>
    </row>
    <row r="32" spans="1:11" ht="15" thickBot="1">
      <c r="A32" s="313" t="s">
        <v>317</v>
      </c>
      <c r="E32" s="259"/>
      <c r="G32" s="235"/>
    </row>
    <row r="33" spans="1:5" ht="15" thickBot="1">
      <c r="C33" s="315" t="s">
        <v>317</v>
      </c>
    </row>
    <row r="34" spans="1:5" ht="15" thickBot="1">
      <c r="A34" s="313" t="s">
        <v>319</v>
      </c>
      <c r="C34" s="257"/>
      <c r="E34" s="232"/>
    </row>
    <row r="35" spans="1:5" ht="15" thickBot="1">
      <c r="C35" s="315" t="s">
        <v>327</v>
      </c>
    </row>
  </sheetData>
  <mergeCells count="2">
    <mergeCell ref="K19:K20"/>
    <mergeCell ref="C2:K2"/>
  </mergeCells>
  <pageMargins left="0.7" right="0.7" top="0.75" bottom="0.75" header="0.3" footer="0.3"/>
  <pageSetup paperSize="9"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41"/>
  <sheetViews>
    <sheetView tabSelected="1" workbookViewId="0">
      <selection activeCell="B28" sqref="B28:C28"/>
    </sheetView>
  </sheetViews>
  <sheetFormatPr baseColWidth="10" defaultRowHeight="14.5"/>
  <cols>
    <col min="1" max="1" width="4" customWidth="1"/>
    <col min="2" max="2" width="27" customWidth="1"/>
    <col min="3" max="3" width="11.453125" customWidth="1"/>
    <col min="7" max="7" width="11.453125" style="231"/>
    <col min="10" max="10" width="13.26953125" customWidth="1"/>
  </cols>
  <sheetData>
    <row r="1" spans="2:17" ht="15" thickBot="1"/>
    <row r="2" spans="2:17" ht="36.5" thickBot="1">
      <c r="B2" s="359" t="s">
        <v>126</v>
      </c>
      <c r="C2" s="360"/>
      <c r="D2" s="360"/>
      <c r="E2" s="360"/>
      <c r="F2" s="360"/>
      <c r="G2" s="361"/>
      <c r="I2" s="312" t="s">
        <v>89</v>
      </c>
      <c r="J2" s="312" t="s">
        <v>90</v>
      </c>
      <c r="K2" s="312" t="s">
        <v>62</v>
      </c>
    </row>
    <row r="3" spans="2:17" ht="15" thickBot="1">
      <c r="B3" s="214" t="s">
        <v>60</v>
      </c>
      <c r="C3" s="213"/>
      <c r="D3" s="212"/>
      <c r="E3" s="215"/>
      <c r="F3" s="215"/>
      <c r="G3" s="215"/>
      <c r="I3" s="219">
        <v>18</v>
      </c>
      <c r="J3" s="219" t="s">
        <v>63</v>
      </c>
      <c r="K3" s="219">
        <v>1</v>
      </c>
    </row>
    <row r="4" spans="2:17" ht="15" thickBot="1">
      <c r="B4" s="369" t="s">
        <v>99</v>
      </c>
      <c r="C4" s="370"/>
      <c r="D4" s="367" t="s">
        <v>67</v>
      </c>
      <c r="E4" s="367" t="s">
        <v>68</v>
      </c>
      <c r="F4" s="367" t="s">
        <v>69</v>
      </c>
      <c r="G4" s="217" t="s">
        <v>61</v>
      </c>
      <c r="I4" s="220">
        <v>18</v>
      </c>
      <c r="J4" s="220" t="s">
        <v>88</v>
      </c>
      <c r="K4" s="220">
        <v>1.1000000000000001</v>
      </c>
    </row>
    <row r="5" spans="2:17" ht="15" thickBot="1">
      <c r="B5" s="368"/>
      <c r="C5" s="371"/>
      <c r="D5" s="368"/>
      <c r="E5" s="368"/>
      <c r="F5" s="368"/>
      <c r="G5" s="218" t="s">
        <v>62</v>
      </c>
      <c r="I5" s="220">
        <v>17</v>
      </c>
      <c r="J5" s="220" t="s">
        <v>73</v>
      </c>
      <c r="K5" s="220">
        <v>1.2</v>
      </c>
    </row>
    <row r="6" spans="2:17" ht="15" customHeight="1" thickBot="1">
      <c r="B6" s="349" t="s">
        <v>64</v>
      </c>
      <c r="C6" s="350"/>
      <c r="D6" s="351"/>
      <c r="E6" s="362"/>
      <c r="F6" s="351"/>
      <c r="G6" s="352"/>
      <c r="I6" s="220">
        <v>17</v>
      </c>
      <c r="J6" s="220" t="s">
        <v>74</v>
      </c>
      <c r="K6" s="220">
        <v>1.3</v>
      </c>
    </row>
    <row r="7" spans="2:17" ht="15" customHeight="1" thickBot="1">
      <c r="B7" s="353" t="s">
        <v>280</v>
      </c>
      <c r="C7" s="354"/>
      <c r="D7" s="277">
        <v>1</v>
      </c>
      <c r="E7" s="285"/>
      <c r="F7" s="277">
        <v>0</v>
      </c>
      <c r="G7" s="233">
        <f>SUM(D7:F7)</f>
        <v>1</v>
      </c>
      <c r="I7" s="220">
        <v>16</v>
      </c>
      <c r="J7" s="220" t="s">
        <v>76</v>
      </c>
      <c r="K7" s="220">
        <v>1.4</v>
      </c>
    </row>
    <row r="8" spans="2:17" ht="15" customHeight="1" thickBot="1">
      <c r="B8" s="363" t="s">
        <v>288</v>
      </c>
      <c r="C8" s="364"/>
      <c r="D8" s="343"/>
      <c r="E8" s="344">
        <v>1.6</v>
      </c>
      <c r="F8" s="343">
        <v>1.4</v>
      </c>
      <c r="G8" s="342">
        <f>SUM(D8:F8)</f>
        <v>3</v>
      </c>
      <c r="I8" s="220">
        <v>16</v>
      </c>
      <c r="J8" s="220" t="s">
        <v>75</v>
      </c>
      <c r="K8" s="220">
        <v>1.5</v>
      </c>
    </row>
    <row r="9" spans="2:17" ht="15" customHeight="1" thickBot="1">
      <c r="B9" s="365" t="s">
        <v>298</v>
      </c>
      <c r="C9" s="366"/>
      <c r="D9" s="276">
        <v>0</v>
      </c>
      <c r="E9" s="281">
        <v>0</v>
      </c>
      <c r="F9" s="279"/>
      <c r="G9" s="284">
        <f>SUM(D9:F9)</f>
        <v>0</v>
      </c>
      <c r="I9" s="220">
        <v>15</v>
      </c>
      <c r="J9" s="220" t="s">
        <v>78</v>
      </c>
      <c r="K9" s="220">
        <v>1.6</v>
      </c>
    </row>
    <row r="10" spans="2:17" ht="15" thickBot="1">
      <c r="B10" s="349" t="s">
        <v>65</v>
      </c>
      <c r="C10" s="350"/>
      <c r="D10" s="351"/>
      <c r="E10" s="351"/>
      <c r="F10" s="351"/>
      <c r="G10" s="352"/>
      <c r="I10" s="220">
        <v>15</v>
      </c>
      <c r="J10" s="220" t="s">
        <v>77</v>
      </c>
      <c r="K10" s="220">
        <v>1.7000000000000002</v>
      </c>
    </row>
    <row r="11" spans="2:17" ht="15" thickBot="1">
      <c r="B11" s="355" t="s">
        <v>281</v>
      </c>
      <c r="C11" s="356"/>
      <c r="D11" s="339">
        <v>0.9</v>
      </c>
      <c r="E11" s="340"/>
      <c r="F11" s="341">
        <v>1</v>
      </c>
      <c r="G11" s="342">
        <f>SUM(D11:F11)</f>
        <v>1.9</v>
      </c>
      <c r="I11" s="220">
        <v>14</v>
      </c>
      <c r="J11" s="220" t="s">
        <v>87</v>
      </c>
      <c r="K11" s="220">
        <v>1.8</v>
      </c>
    </row>
    <row r="12" spans="2:17" ht="15" thickBot="1">
      <c r="B12" s="357" t="s">
        <v>289</v>
      </c>
      <c r="C12" s="358"/>
      <c r="D12" s="252"/>
      <c r="E12" s="278">
        <v>1.5</v>
      </c>
      <c r="F12" s="274">
        <v>0</v>
      </c>
      <c r="G12" s="233">
        <f>SUM(D12:F12)</f>
        <v>1.5</v>
      </c>
      <c r="I12" s="220">
        <v>14</v>
      </c>
      <c r="J12" s="220" t="s">
        <v>86</v>
      </c>
      <c r="K12" s="220">
        <v>1.9</v>
      </c>
    </row>
    <row r="13" spans="2:17" ht="15" thickBot="1">
      <c r="B13" s="357" t="s">
        <v>299</v>
      </c>
      <c r="C13" s="358"/>
      <c r="D13" s="271">
        <v>0</v>
      </c>
      <c r="E13" s="276">
        <v>0</v>
      </c>
      <c r="F13" s="283"/>
      <c r="G13" s="233">
        <f>SUM(D13:F13)</f>
        <v>0</v>
      </c>
      <c r="I13" s="220">
        <v>13</v>
      </c>
      <c r="J13" s="220" t="s">
        <v>85</v>
      </c>
      <c r="K13" s="220">
        <v>2</v>
      </c>
    </row>
    <row r="14" spans="2:17" ht="15" thickBot="1">
      <c r="B14" s="349" t="s">
        <v>66</v>
      </c>
      <c r="C14" s="350"/>
      <c r="D14" s="351"/>
      <c r="E14" s="351"/>
      <c r="F14" s="351"/>
      <c r="G14" s="352"/>
      <c r="I14" s="220">
        <v>13</v>
      </c>
      <c r="J14" s="220" t="s">
        <v>84</v>
      </c>
      <c r="K14" s="220">
        <v>2.1</v>
      </c>
      <c r="O14" s="347" t="s">
        <v>276</v>
      </c>
      <c r="P14" s="348"/>
      <c r="Q14" s="348"/>
    </row>
    <row r="15" spans="2:17" ht="15" thickBot="1">
      <c r="B15" s="353" t="s">
        <v>282</v>
      </c>
      <c r="C15" s="354"/>
      <c r="D15" s="270"/>
      <c r="E15" s="275"/>
      <c r="F15" s="273">
        <v>2.2999999999999998</v>
      </c>
      <c r="G15" s="233">
        <f>SUM(D15:F15)</f>
        <v>2.2999999999999998</v>
      </c>
      <c r="I15" s="220">
        <v>12</v>
      </c>
      <c r="J15" s="220" t="s">
        <v>80</v>
      </c>
      <c r="K15" s="220">
        <v>2.2000000000000002</v>
      </c>
      <c r="O15" s="348"/>
      <c r="P15" s="348"/>
      <c r="Q15" s="348"/>
    </row>
    <row r="16" spans="2:17" ht="15" thickBot="1">
      <c r="B16" s="357" t="s">
        <v>291</v>
      </c>
      <c r="C16" s="358"/>
      <c r="D16" s="252"/>
      <c r="E16" s="278"/>
      <c r="F16" s="274">
        <v>0</v>
      </c>
      <c r="G16" s="233">
        <f>SUM(D16:F16)</f>
        <v>0</v>
      </c>
      <c r="I16" s="220">
        <v>12</v>
      </c>
      <c r="J16" s="220" t="s">
        <v>79</v>
      </c>
      <c r="K16" s="220">
        <v>2.2999999999999998</v>
      </c>
      <c r="O16" s="348"/>
      <c r="P16" s="348"/>
      <c r="Q16" s="348"/>
    </row>
    <row r="17" spans="2:17" ht="15" thickBot="1">
      <c r="B17" s="357" t="s">
        <v>300</v>
      </c>
      <c r="C17" s="358"/>
      <c r="D17" s="271"/>
      <c r="E17" s="276"/>
      <c r="F17" s="283"/>
      <c r="G17" s="233">
        <f>SUM(D17:F17)</f>
        <v>0</v>
      </c>
      <c r="I17" s="220">
        <v>11</v>
      </c>
      <c r="J17" s="220" t="s">
        <v>82</v>
      </c>
      <c r="K17" s="220">
        <v>2.4</v>
      </c>
      <c r="O17" s="348"/>
      <c r="P17" s="348"/>
      <c r="Q17" s="348"/>
    </row>
    <row r="18" spans="2:17" ht="15" thickBot="1">
      <c r="B18" s="349" t="s">
        <v>70</v>
      </c>
      <c r="C18" s="350"/>
      <c r="D18" s="351"/>
      <c r="E18" s="351"/>
      <c r="F18" s="351"/>
      <c r="G18" s="352"/>
      <c r="I18" s="220">
        <v>11</v>
      </c>
      <c r="J18" s="220" t="s">
        <v>81</v>
      </c>
      <c r="K18" s="220">
        <v>2.5</v>
      </c>
      <c r="O18" s="348"/>
      <c r="P18" s="348"/>
      <c r="Q18" s="348"/>
    </row>
    <row r="19" spans="2:17" ht="15" thickBot="1">
      <c r="B19" s="353" t="s">
        <v>290</v>
      </c>
      <c r="C19" s="354"/>
      <c r="D19" s="270" t="s">
        <v>336</v>
      </c>
      <c r="E19" s="275"/>
      <c r="F19" s="273" t="s">
        <v>336</v>
      </c>
      <c r="G19" s="233">
        <f>SUM(D19:F19)</f>
        <v>0</v>
      </c>
      <c r="I19" s="220">
        <v>10</v>
      </c>
      <c r="J19" s="220" t="s">
        <v>83</v>
      </c>
      <c r="K19" s="220">
        <v>2.6</v>
      </c>
      <c r="O19" s="348"/>
      <c r="P19" s="348"/>
      <c r="Q19" s="348"/>
    </row>
    <row r="20" spans="2:17" ht="15" thickBot="1">
      <c r="B20" s="357" t="s">
        <v>292</v>
      </c>
      <c r="C20" s="358"/>
      <c r="D20" s="252"/>
      <c r="E20" s="278"/>
      <c r="F20" s="274">
        <v>1</v>
      </c>
      <c r="G20" s="233">
        <f>SUM(D20:F20)</f>
        <v>1</v>
      </c>
      <c r="I20" s="221">
        <v>10</v>
      </c>
      <c r="J20" s="221" t="s">
        <v>72</v>
      </c>
      <c r="K20" s="221">
        <v>2.7</v>
      </c>
    </row>
    <row r="21" spans="2:17" ht="15" thickBot="1">
      <c r="B21" s="357" t="s">
        <v>301</v>
      </c>
      <c r="C21" s="358"/>
      <c r="D21" s="271">
        <v>1</v>
      </c>
      <c r="E21" s="276"/>
      <c r="F21" s="283"/>
      <c r="G21" s="233">
        <f>SUM(D21:F21)</f>
        <v>1</v>
      </c>
      <c r="I21" s="372" t="s">
        <v>130</v>
      </c>
      <c r="J21" s="373"/>
      <c r="K21" s="373"/>
      <c r="L21" s="373"/>
      <c r="M21" s="373"/>
      <c r="N21" s="373"/>
      <c r="O21" s="373"/>
      <c r="P21" s="373"/>
      <c r="Q21" s="374"/>
    </row>
    <row r="22" spans="2:17" ht="15" thickBot="1">
      <c r="B22" s="349" t="s">
        <v>71</v>
      </c>
      <c r="C22" s="350"/>
      <c r="D22" s="351"/>
      <c r="E22" s="351"/>
      <c r="F22" s="351"/>
      <c r="G22" s="352"/>
      <c r="I22" s="375"/>
      <c r="J22" s="376"/>
      <c r="K22" s="376"/>
      <c r="L22" s="376"/>
      <c r="M22" s="376"/>
      <c r="N22" s="376"/>
      <c r="O22" s="376"/>
      <c r="P22" s="376"/>
      <c r="Q22" s="377"/>
    </row>
    <row r="23" spans="2:17" ht="15" thickBot="1">
      <c r="B23" s="355" t="s">
        <v>283</v>
      </c>
      <c r="C23" s="356"/>
      <c r="D23" s="339">
        <v>1.9</v>
      </c>
      <c r="E23" s="340"/>
      <c r="F23" s="341">
        <v>0.9</v>
      </c>
      <c r="G23" s="342">
        <f>SUM(D23:F23)</f>
        <v>2.8</v>
      </c>
      <c r="I23" s="378" t="s">
        <v>119</v>
      </c>
      <c r="J23" s="379"/>
      <c r="K23" s="379"/>
      <c r="L23" s="379"/>
      <c r="M23" s="379"/>
      <c r="N23" s="226" t="s">
        <v>91</v>
      </c>
      <c r="O23" s="227" t="s">
        <v>92</v>
      </c>
      <c r="P23" s="227" t="s">
        <v>94</v>
      </c>
      <c r="Q23" s="228" t="s">
        <v>93</v>
      </c>
    </row>
    <row r="24" spans="2:17" ht="15" thickBot="1">
      <c r="B24" s="357" t="s">
        <v>293</v>
      </c>
      <c r="C24" s="358"/>
      <c r="D24" s="252"/>
      <c r="E24" s="278"/>
      <c r="F24" s="274">
        <v>0</v>
      </c>
      <c r="G24" s="233">
        <f>SUM(D24:F24)</f>
        <v>0</v>
      </c>
      <c r="I24" s="380"/>
      <c r="J24" s="381"/>
      <c r="K24" s="381"/>
      <c r="L24" s="381"/>
      <c r="M24" s="381"/>
      <c r="N24" s="223" t="s">
        <v>95</v>
      </c>
      <c r="O24" s="224" t="s">
        <v>96</v>
      </c>
      <c r="P24" s="224" t="s">
        <v>97</v>
      </c>
      <c r="Q24" s="225" t="s">
        <v>98</v>
      </c>
    </row>
    <row r="25" spans="2:17" ht="15" thickBot="1">
      <c r="B25" s="357" t="s">
        <v>302</v>
      </c>
      <c r="C25" s="358"/>
      <c r="D25" s="271">
        <v>0</v>
      </c>
      <c r="E25" s="276"/>
      <c r="F25" s="283"/>
      <c r="G25" s="233">
        <f>SUM(D25:F25)</f>
        <v>0</v>
      </c>
    </row>
    <row r="26" spans="2:17" ht="15" thickBot="1">
      <c r="B26" s="349" t="s">
        <v>101</v>
      </c>
      <c r="C26" s="350"/>
      <c r="D26" s="351"/>
      <c r="E26" s="351"/>
      <c r="F26" s="351"/>
      <c r="G26" s="352"/>
    </row>
    <row r="27" spans="2:17" ht="15" thickBot="1">
      <c r="B27" s="353" t="s">
        <v>284</v>
      </c>
      <c r="C27" s="354"/>
      <c r="D27" s="270">
        <v>2</v>
      </c>
      <c r="E27" s="275"/>
      <c r="F27" s="273">
        <v>0</v>
      </c>
      <c r="G27" s="233">
        <f>SUM(D27:F27)</f>
        <v>2</v>
      </c>
      <c r="I27" s="382" t="s">
        <v>110</v>
      </c>
      <c r="J27" s="383"/>
      <c r="K27" s="383"/>
      <c r="L27" s="383"/>
      <c r="M27" s="384"/>
    </row>
    <row r="28" spans="2:17" ht="15" thickBot="1">
      <c r="B28" s="363" t="s">
        <v>294</v>
      </c>
      <c r="C28" s="364"/>
      <c r="D28" s="345"/>
      <c r="E28" s="343">
        <v>2.1</v>
      </c>
      <c r="F28" s="346">
        <v>1.8</v>
      </c>
      <c r="G28" s="342">
        <f>SUM(D28:F28)</f>
        <v>3.9000000000000004</v>
      </c>
      <c r="I28" s="385"/>
      <c r="J28" s="386"/>
      <c r="K28" s="386"/>
      <c r="L28" s="386"/>
      <c r="M28" s="387"/>
    </row>
    <row r="29" spans="2:17" ht="15" thickBot="1">
      <c r="B29" s="357" t="s">
        <v>303</v>
      </c>
      <c r="C29" s="358"/>
      <c r="D29" s="271">
        <v>0</v>
      </c>
      <c r="E29" s="276">
        <v>0</v>
      </c>
      <c r="F29" s="283"/>
      <c r="G29" s="233">
        <f>SUM(D29:F29)</f>
        <v>0</v>
      </c>
      <c r="I29" s="385"/>
      <c r="J29" s="386"/>
      <c r="K29" s="386"/>
      <c r="L29" s="386"/>
      <c r="M29" s="387"/>
    </row>
    <row r="30" spans="2:17" ht="15" thickBot="1">
      <c r="B30" s="349" t="s">
        <v>102</v>
      </c>
      <c r="C30" s="350"/>
      <c r="D30" s="351"/>
      <c r="E30" s="351"/>
      <c r="F30" s="351"/>
      <c r="G30" s="352"/>
      <c r="I30" s="385"/>
      <c r="J30" s="386"/>
      <c r="K30" s="386"/>
      <c r="L30" s="386"/>
      <c r="M30" s="387"/>
    </row>
    <row r="31" spans="2:17" ht="15" thickBot="1">
      <c r="B31" s="353" t="s">
        <v>285</v>
      </c>
      <c r="C31" s="354"/>
      <c r="D31" s="270"/>
      <c r="E31" s="275"/>
      <c r="F31" s="273">
        <v>0</v>
      </c>
      <c r="G31" s="233">
        <f>SUM(D31:F31)</f>
        <v>0</v>
      </c>
      <c r="I31" s="385"/>
      <c r="J31" s="386"/>
      <c r="K31" s="386"/>
      <c r="L31" s="386"/>
      <c r="M31" s="387"/>
    </row>
    <row r="32" spans="2:17" ht="15" thickBot="1">
      <c r="B32" s="357" t="s">
        <v>295</v>
      </c>
      <c r="C32" s="358"/>
      <c r="D32" s="252"/>
      <c r="E32" s="278">
        <v>0</v>
      </c>
      <c r="F32" s="274">
        <v>1.2</v>
      </c>
      <c r="G32" s="233">
        <f>SUM(D32:F32)</f>
        <v>1.2</v>
      </c>
      <c r="I32" s="388"/>
      <c r="J32" s="389"/>
      <c r="K32" s="389"/>
      <c r="L32" s="389"/>
      <c r="M32" s="390"/>
    </row>
    <row r="33" spans="2:7" ht="15" thickBot="1">
      <c r="B33" s="357" t="s">
        <v>304</v>
      </c>
      <c r="C33" s="358"/>
      <c r="D33" s="271"/>
      <c r="E33" s="276">
        <v>1.8</v>
      </c>
      <c r="F33" s="283"/>
      <c r="G33" s="233">
        <f>SUM(D33:F33)</f>
        <v>1.8</v>
      </c>
    </row>
    <row r="34" spans="2:7" ht="15" thickBot="1">
      <c r="B34" s="349" t="s">
        <v>113</v>
      </c>
      <c r="C34" s="350"/>
      <c r="D34" s="351"/>
      <c r="E34" s="351"/>
      <c r="F34" s="351"/>
      <c r="G34" s="352"/>
    </row>
    <row r="35" spans="2:7" ht="15" thickBot="1">
      <c r="B35" s="391" t="s">
        <v>286</v>
      </c>
      <c r="C35" s="392"/>
      <c r="D35" s="339">
        <v>2</v>
      </c>
      <c r="E35" s="340"/>
      <c r="F35" s="341">
        <v>1.2</v>
      </c>
      <c r="G35" s="342">
        <f>SUM(D35:F35)</f>
        <v>3.2</v>
      </c>
    </row>
    <row r="36" spans="2:7" ht="15" thickBot="1">
      <c r="B36" s="357" t="s">
        <v>296</v>
      </c>
      <c r="C36" s="358"/>
      <c r="D36" s="252"/>
      <c r="E36" s="278">
        <v>1.8</v>
      </c>
      <c r="F36" s="274">
        <v>0</v>
      </c>
      <c r="G36" s="233">
        <f>SUM(D36:F36)</f>
        <v>1.8</v>
      </c>
    </row>
    <row r="37" spans="2:7" ht="15" thickBot="1">
      <c r="B37" s="395" t="s">
        <v>305</v>
      </c>
      <c r="C37" s="396"/>
      <c r="D37" s="282">
        <v>0</v>
      </c>
      <c r="E37" s="276">
        <v>0</v>
      </c>
      <c r="F37" s="280"/>
      <c r="G37" s="310">
        <f>SUM(D37:F37)</f>
        <v>0</v>
      </c>
    </row>
    <row r="38" spans="2:7" ht="15" thickBot="1">
      <c r="B38" s="349" t="s">
        <v>277</v>
      </c>
      <c r="C38" s="350"/>
      <c r="D38" s="351"/>
      <c r="E38" s="351"/>
      <c r="F38" s="351"/>
      <c r="G38" s="352"/>
    </row>
    <row r="39" spans="2:7" ht="15" thickBot="1">
      <c r="B39" s="393" t="s">
        <v>287</v>
      </c>
      <c r="C39" s="394"/>
      <c r="D39" s="270"/>
      <c r="E39" s="275"/>
      <c r="F39" s="273"/>
      <c r="G39" s="233">
        <f>SUM(D39:F39)</f>
        <v>0</v>
      </c>
    </row>
    <row r="40" spans="2:7" ht="15" thickBot="1">
      <c r="B40" s="357" t="s">
        <v>297</v>
      </c>
      <c r="C40" s="358"/>
      <c r="D40" s="252"/>
      <c r="E40" s="278"/>
      <c r="F40" s="274"/>
      <c r="G40" s="233">
        <f>SUM(D40:F40)</f>
        <v>0</v>
      </c>
    </row>
    <row r="41" spans="2:7" ht="15" thickBot="1">
      <c r="B41" s="395" t="s">
        <v>306</v>
      </c>
      <c r="C41" s="396"/>
      <c r="D41" s="282"/>
      <c r="E41" s="276"/>
      <c r="F41" s="280"/>
      <c r="G41" s="310">
        <f>SUM(D41:F41)</f>
        <v>0</v>
      </c>
    </row>
  </sheetData>
  <mergeCells count="45">
    <mergeCell ref="B38:G38"/>
    <mergeCell ref="B39:C39"/>
    <mergeCell ref="B40:C40"/>
    <mergeCell ref="B41:C41"/>
    <mergeCell ref="B37:C37"/>
    <mergeCell ref="B35:C35"/>
    <mergeCell ref="B36:C36"/>
    <mergeCell ref="B33:C33"/>
    <mergeCell ref="B34:G34"/>
    <mergeCell ref="B27:C27"/>
    <mergeCell ref="B28:C28"/>
    <mergeCell ref="B29:C29"/>
    <mergeCell ref="I21:Q22"/>
    <mergeCell ref="I23:M24"/>
    <mergeCell ref="I27:M32"/>
    <mergeCell ref="B31:C31"/>
    <mergeCell ref="B32:C32"/>
    <mergeCell ref="B23:C23"/>
    <mergeCell ref="B24:C24"/>
    <mergeCell ref="B25:C25"/>
    <mergeCell ref="B22:G22"/>
    <mergeCell ref="B26:G26"/>
    <mergeCell ref="B30:G30"/>
    <mergeCell ref="B20:C20"/>
    <mergeCell ref="B21:C21"/>
    <mergeCell ref="B18:G18"/>
    <mergeCell ref="B15:C15"/>
    <mergeCell ref="B16:C16"/>
    <mergeCell ref="B17:C17"/>
    <mergeCell ref="B10:G10"/>
    <mergeCell ref="B2:G2"/>
    <mergeCell ref="B6:G6"/>
    <mergeCell ref="B7:C7"/>
    <mergeCell ref="B8:C8"/>
    <mergeCell ref="B9:C9"/>
    <mergeCell ref="D4:D5"/>
    <mergeCell ref="B4:C5"/>
    <mergeCell ref="E4:E5"/>
    <mergeCell ref="F4:F5"/>
    <mergeCell ref="O14:Q19"/>
    <mergeCell ref="B14:G14"/>
    <mergeCell ref="B19:C19"/>
    <mergeCell ref="B11:C11"/>
    <mergeCell ref="B12:C12"/>
    <mergeCell ref="B13:C13"/>
  </mergeCells>
  <phoneticPr fontId="93" type="noConversion"/>
  <pageMargins left="0.7" right="0.7" top="0.75" bottom="0.75" header="0.3" footer="0.3"/>
  <pageSetup paperSize="9" scale="5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9"/>
  <sheetViews>
    <sheetView topLeftCell="A4" workbookViewId="0">
      <selection activeCell="D22" sqref="D22"/>
    </sheetView>
  </sheetViews>
  <sheetFormatPr baseColWidth="10" defaultRowHeight="14.5"/>
  <cols>
    <col min="1" max="1" width="28.81640625" customWidth="1"/>
    <col min="3" max="3" width="28.7265625" customWidth="1"/>
    <col min="5" max="5" width="28.7265625" customWidth="1"/>
    <col min="7" max="7" width="28.7265625" customWidth="1"/>
    <col min="9" max="9" width="28.7265625" customWidth="1"/>
  </cols>
  <sheetData>
    <row r="1" spans="1:11" ht="15" thickBot="1"/>
    <row r="2" spans="1:11" ht="36.75" customHeight="1" thickBot="1">
      <c r="C2" s="359" t="s">
        <v>127</v>
      </c>
      <c r="D2" s="360"/>
      <c r="E2" s="360"/>
      <c r="F2" s="360"/>
      <c r="G2" s="360"/>
      <c r="H2" s="360"/>
      <c r="I2" s="361"/>
      <c r="J2" s="230"/>
      <c r="K2" s="230"/>
    </row>
    <row r="3" spans="1:11" ht="12" customHeight="1">
      <c r="C3" s="229"/>
      <c r="D3" s="229"/>
      <c r="E3" s="229"/>
      <c r="F3" s="229"/>
      <c r="G3" s="229"/>
      <c r="H3" s="229"/>
      <c r="I3" s="229"/>
      <c r="J3" s="229"/>
      <c r="K3" s="229"/>
    </row>
    <row r="4" spans="1:11" ht="26.5" thickBot="1">
      <c r="C4" s="240"/>
      <c r="E4" s="3" t="s">
        <v>2</v>
      </c>
    </row>
    <row r="5" spans="1:11" ht="30" customHeight="1" thickBot="1">
      <c r="C5" s="234" t="s">
        <v>288</v>
      </c>
    </row>
    <row r="6" spans="1:11" ht="30" customHeight="1" thickBot="1">
      <c r="A6" s="1"/>
      <c r="C6" s="1"/>
      <c r="E6" s="234"/>
      <c r="G6" s="3" t="s">
        <v>1</v>
      </c>
    </row>
    <row r="7" spans="1:11" ht="30" customHeight="1" thickBot="1">
      <c r="C7" s="234" t="s">
        <v>283</v>
      </c>
      <c r="E7" s="248"/>
    </row>
    <row r="8" spans="1:11" ht="30" customHeight="1" thickBot="1">
      <c r="A8" s="1"/>
      <c r="C8" s="1"/>
      <c r="E8" s="260"/>
      <c r="F8" s="248"/>
      <c r="G8" s="249"/>
    </row>
    <row r="9" spans="1:11" ht="30" customHeight="1" thickBot="1">
      <c r="C9" s="234" t="s">
        <v>279</v>
      </c>
    </row>
    <row r="10" spans="1:11" ht="30" customHeight="1" thickBot="1">
      <c r="C10" s="1"/>
      <c r="E10" s="234"/>
      <c r="I10" s="3" t="s">
        <v>0</v>
      </c>
    </row>
    <row r="11" spans="1:11" ht="30" customHeight="1" thickBot="1">
      <c r="C11" s="238" t="s">
        <v>309</v>
      </c>
      <c r="D11" s="236"/>
    </row>
    <row r="12" spans="1:11" ht="30" customHeight="1" thickBot="1">
      <c r="C12" s="1"/>
      <c r="I12" s="263"/>
    </row>
    <row r="13" spans="1:11" ht="30" customHeight="1" thickBot="1">
      <c r="C13" s="246" t="s">
        <v>307</v>
      </c>
      <c r="D13" s="236"/>
    </row>
    <row r="14" spans="1:11" ht="30" customHeight="1" thickBot="1">
      <c r="A14" s="314" t="s">
        <v>286</v>
      </c>
      <c r="C14" s="1"/>
      <c r="E14" s="237"/>
    </row>
    <row r="15" spans="1:11" ht="30" customHeight="1" thickBot="1">
      <c r="C15" s="234" t="s">
        <v>308</v>
      </c>
    </row>
    <row r="16" spans="1:11" ht="30" customHeight="1" thickBot="1">
      <c r="A16" s="314" t="s">
        <v>278</v>
      </c>
      <c r="C16" s="1"/>
      <c r="G16" s="268"/>
    </row>
    <row r="17" spans="3:5" ht="30" customHeight="1" thickBot="1">
      <c r="C17" s="234" t="s">
        <v>294</v>
      </c>
    </row>
    <row r="18" spans="3:5" ht="30" customHeight="1" thickBot="1">
      <c r="C18" s="259"/>
      <c r="E18" s="234"/>
    </row>
    <row r="19" spans="3:5" ht="30" customHeight="1" thickBot="1">
      <c r="C19" s="234" t="s">
        <v>281</v>
      </c>
    </row>
  </sheetData>
  <mergeCells count="1">
    <mergeCell ref="C2:I2"/>
  </mergeCells>
  <pageMargins left="0.7" right="0.7" top="0.75" bottom="0.75" header="0.3" footer="0.3"/>
  <pageSetup paperSize="9" scale="8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O23"/>
  <sheetViews>
    <sheetView workbookViewId="0">
      <selection activeCell="I12" sqref="I12"/>
    </sheetView>
  </sheetViews>
  <sheetFormatPr baseColWidth="10" defaultRowHeight="14.5"/>
  <cols>
    <col min="2" max="2" width="27" customWidth="1"/>
    <col min="10" max="10" width="11.453125" style="231"/>
    <col min="11" max="11" width="6.81640625" customWidth="1"/>
    <col min="13" max="13" width="13.1796875" customWidth="1"/>
  </cols>
  <sheetData>
    <row r="1" spans="2:15" ht="15" thickBot="1"/>
    <row r="2" spans="2:15" ht="36.5" thickBot="1">
      <c r="B2" s="411" t="s">
        <v>128</v>
      </c>
      <c r="C2" s="412"/>
      <c r="D2" s="412"/>
      <c r="E2" s="412"/>
      <c r="F2" s="412"/>
      <c r="G2" s="412"/>
      <c r="H2" s="412"/>
      <c r="I2" s="412"/>
      <c r="J2" s="413"/>
      <c r="K2" s="212"/>
      <c r="L2" s="212"/>
      <c r="M2" s="216"/>
      <c r="N2" s="212"/>
      <c r="O2" s="212"/>
    </row>
    <row r="3" spans="2:15" ht="15" thickBot="1">
      <c r="B3" s="214" t="s">
        <v>60</v>
      </c>
      <c r="C3" s="213"/>
      <c r="D3" s="212"/>
      <c r="E3" s="215"/>
      <c r="F3" s="215"/>
      <c r="G3" s="215"/>
      <c r="H3" s="215"/>
      <c r="I3" s="215"/>
      <c r="J3" s="215"/>
      <c r="K3" s="212"/>
      <c r="O3" s="212"/>
    </row>
    <row r="4" spans="2:15" ht="25" customHeight="1" thickBot="1">
      <c r="B4" s="369" t="s">
        <v>99</v>
      </c>
      <c r="C4" s="370"/>
      <c r="D4" s="367" t="s">
        <v>67</v>
      </c>
      <c r="E4" s="417"/>
      <c r="F4" s="367" t="s">
        <v>68</v>
      </c>
      <c r="G4" s="417"/>
      <c r="H4" s="367" t="s">
        <v>69</v>
      </c>
      <c r="I4" s="417"/>
      <c r="J4" s="217" t="s">
        <v>61</v>
      </c>
      <c r="K4" s="212"/>
      <c r="L4" s="222" t="s">
        <v>89</v>
      </c>
      <c r="M4" s="222" t="s">
        <v>90</v>
      </c>
      <c r="N4" s="222" t="s">
        <v>62</v>
      </c>
      <c r="O4" s="212"/>
    </row>
    <row r="5" spans="2:15" ht="25" customHeight="1" thickBot="1">
      <c r="B5" s="368"/>
      <c r="C5" s="371"/>
      <c r="D5" s="368"/>
      <c r="E5" s="371"/>
      <c r="F5" s="368"/>
      <c r="G5" s="371"/>
      <c r="H5" s="368"/>
      <c r="I5" s="371"/>
      <c r="J5" s="218" t="s">
        <v>62</v>
      </c>
      <c r="K5" s="212"/>
      <c r="L5" s="219">
        <v>18</v>
      </c>
      <c r="M5" s="219" t="s">
        <v>63</v>
      </c>
      <c r="N5" s="219">
        <v>1</v>
      </c>
      <c r="O5" s="212"/>
    </row>
    <row r="6" spans="2:15" ht="25" customHeight="1" thickBot="1">
      <c r="B6" s="422" t="s">
        <v>64</v>
      </c>
      <c r="C6" s="423"/>
      <c r="D6" s="362"/>
      <c r="E6" s="362"/>
      <c r="F6" s="362"/>
      <c r="G6" s="362"/>
      <c r="H6" s="362"/>
      <c r="I6" s="362"/>
      <c r="J6" s="352"/>
      <c r="K6" s="212"/>
      <c r="L6" s="220">
        <v>18</v>
      </c>
      <c r="M6" s="220" t="s">
        <v>88</v>
      </c>
      <c r="N6" s="220">
        <v>1.1000000000000001</v>
      </c>
      <c r="O6" s="212"/>
    </row>
    <row r="7" spans="2:15" ht="25" customHeight="1" thickBot="1">
      <c r="B7" s="353" t="s">
        <v>273</v>
      </c>
      <c r="C7" s="354"/>
      <c r="D7" s="286"/>
      <c r="E7" s="272"/>
      <c r="F7" s="286"/>
      <c r="G7" s="272">
        <v>2.7</v>
      </c>
      <c r="H7" s="286"/>
      <c r="I7" s="288"/>
      <c r="J7" s="233">
        <f>SUM(D7:I7)</f>
        <v>2.7</v>
      </c>
      <c r="K7" s="212"/>
      <c r="L7" s="220">
        <v>17</v>
      </c>
      <c r="M7" s="220" t="s">
        <v>73</v>
      </c>
      <c r="N7" s="220">
        <v>1.2</v>
      </c>
      <c r="O7" s="212"/>
    </row>
    <row r="8" spans="2:15" ht="25" customHeight="1" thickBot="1">
      <c r="B8" s="415" t="s">
        <v>272</v>
      </c>
      <c r="C8" s="416"/>
      <c r="D8" s="287"/>
      <c r="E8" s="251"/>
      <c r="F8" s="243"/>
      <c r="G8" s="244"/>
      <c r="H8" s="243"/>
      <c r="I8" s="251"/>
      <c r="J8" s="233">
        <f t="shared" ref="J8:J9" si="0">SUM(D8:I8)</f>
        <v>0</v>
      </c>
      <c r="K8" s="212"/>
      <c r="L8" s="220">
        <v>17</v>
      </c>
      <c r="M8" s="220" t="s">
        <v>74</v>
      </c>
      <c r="N8" s="220">
        <v>1.3</v>
      </c>
      <c r="O8" s="212"/>
    </row>
    <row r="9" spans="2:15" ht="25" customHeight="1" thickBot="1">
      <c r="B9" s="357" t="s">
        <v>275</v>
      </c>
      <c r="C9" s="358"/>
      <c r="D9" s="243"/>
      <c r="E9" s="244"/>
      <c r="F9" s="243"/>
      <c r="G9" s="251">
        <v>0</v>
      </c>
      <c r="H9" s="243"/>
      <c r="I9" s="251"/>
      <c r="J9" s="233">
        <f t="shared" si="0"/>
        <v>0</v>
      </c>
      <c r="K9" s="212"/>
      <c r="L9" s="220">
        <v>16</v>
      </c>
      <c r="M9" s="220" t="s">
        <v>76</v>
      </c>
      <c r="N9" s="220">
        <v>1.4</v>
      </c>
      <c r="O9" s="212"/>
    </row>
    <row r="10" spans="2:15" ht="25" customHeight="1" thickBot="1">
      <c r="B10" s="422" t="s">
        <v>65</v>
      </c>
      <c r="C10" s="423"/>
      <c r="D10" s="362"/>
      <c r="E10" s="362"/>
      <c r="F10" s="362"/>
      <c r="G10" s="362"/>
      <c r="H10" s="362"/>
      <c r="I10" s="362"/>
      <c r="J10" s="352"/>
      <c r="K10" s="212"/>
      <c r="L10" s="220">
        <v>16</v>
      </c>
      <c r="M10" s="220" t="s">
        <v>75</v>
      </c>
      <c r="N10" s="220">
        <v>1.5</v>
      </c>
      <c r="O10" s="212"/>
    </row>
    <row r="11" spans="2:15" ht="25" customHeight="1" thickBot="1">
      <c r="B11" s="353" t="s">
        <v>270</v>
      </c>
      <c r="C11" s="354"/>
      <c r="D11" s="286"/>
      <c r="E11" s="272">
        <v>0</v>
      </c>
      <c r="F11" s="286"/>
      <c r="G11" s="272">
        <v>2.1</v>
      </c>
      <c r="H11" s="286"/>
      <c r="I11" s="288"/>
      <c r="J11" s="233">
        <f>SUM(D11:I11)</f>
        <v>2.1</v>
      </c>
      <c r="K11" s="212"/>
      <c r="L11" s="220">
        <v>15</v>
      </c>
      <c r="M11" s="220" t="s">
        <v>78</v>
      </c>
      <c r="N11" s="220">
        <v>1.6</v>
      </c>
      <c r="O11" s="212"/>
    </row>
    <row r="12" spans="2:15" ht="25" customHeight="1" thickBot="1">
      <c r="B12" s="415" t="s">
        <v>274</v>
      </c>
      <c r="C12" s="416"/>
      <c r="D12" s="287"/>
      <c r="E12" s="251">
        <v>1.8</v>
      </c>
      <c r="F12" s="243"/>
      <c r="G12" s="244"/>
      <c r="H12" s="243"/>
      <c r="I12" s="251"/>
      <c r="J12" s="233">
        <f t="shared" ref="J12:J13" si="1">SUM(D12:I12)</f>
        <v>1.8</v>
      </c>
      <c r="K12" s="212"/>
      <c r="L12" s="220">
        <v>15</v>
      </c>
      <c r="M12" s="220" t="s">
        <v>77</v>
      </c>
      <c r="N12" s="220">
        <v>1.7000000000000002</v>
      </c>
      <c r="O12" s="212"/>
    </row>
    <row r="13" spans="2:15" ht="25" customHeight="1" thickBot="1">
      <c r="B13" s="395" t="s">
        <v>271</v>
      </c>
      <c r="C13" s="396"/>
      <c r="D13" s="308"/>
      <c r="E13" s="245"/>
      <c r="F13" s="308"/>
      <c r="G13" s="309">
        <v>0</v>
      </c>
      <c r="H13" s="308"/>
      <c r="I13" s="309"/>
      <c r="J13" s="310">
        <f t="shared" si="1"/>
        <v>0</v>
      </c>
      <c r="K13" s="212"/>
      <c r="L13" s="220">
        <v>14</v>
      </c>
      <c r="M13" s="220" t="s">
        <v>87</v>
      </c>
      <c r="N13" s="220">
        <v>1.8</v>
      </c>
      <c r="O13" s="212"/>
    </row>
    <row r="14" spans="2:15" ht="25" customHeight="1" thickBot="1">
      <c r="B14" s="292"/>
      <c r="C14" s="236"/>
      <c r="D14" s="247"/>
      <c r="E14" s="306"/>
      <c r="F14" s="307"/>
      <c r="G14" s="307"/>
      <c r="H14" s="307"/>
      <c r="I14" s="307"/>
      <c r="J14" s="307"/>
      <c r="K14" s="212"/>
      <c r="L14" s="220">
        <v>14</v>
      </c>
      <c r="M14" s="220" t="s">
        <v>86</v>
      </c>
      <c r="N14" s="220">
        <v>1.9</v>
      </c>
      <c r="O14" s="212"/>
    </row>
    <row r="15" spans="2:15" ht="25" customHeight="1">
      <c r="B15" s="418" t="s">
        <v>120</v>
      </c>
      <c r="C15" s="419"/>
      <c r="D15" s="419"/>
      <c r="E15" s="419"/>
      <c r="F15" s="419"/>
      <c r="G15" s="227" t="s">
        <v>91</v>
      </c>
      <c r="H15" s="227" t="s">
        <v>92</v>
      </c>
      <c r="I15" s="227" t="s">
        <v>94</v>
      </c>
      <c r="J15" s="228" t="s">
        <v>93</v>
      </c>
      <c r="K15" s="212"/>
      <c r="L15" s="220">
        <v>13</v>
      </c>
      <c r="M15" s="220" t="s">
        <v>85</v>
      </c>
      <c r="N15" s="220">
        <v>2</v>
      </c>
      <c r="O15" s="212"/>
    </row>
    <row r="16" spans="2:15" ht="25" customHeight="1" thickBot="1">
      <c r="B16" s="420"/>
      <c r="C16" s="421"/>
      <c r="D16" s="421"/>
      <c r="E16" s="421"/>
      <c r="F16" s="421"/>
      <c r="G16" s="224" t="s">
        <v>95</v>
      </c>
      <c r="H16" s="224" t="s">
        <v>96</v>
      </c>
      <c r="I16" s="224" t="s">
        <v>97</v>
      </c>
      <c r="J16" s="225" t="s">
        <v>98</v>
      </c>
      <c r="K16" s="212"/>
      <c r="L16" s="220">
        <v>13</v>
      </c>
      <c r="M16" s="220" t="s">
        <v>84</v>
      </c>
      <c r="N16" s="220">
        <v>2.1</v>
      </c>
      <c r="O16" s="212"/>
    </row>
    <row r="17" spans="2:15" ht="25" customHeight="1">
      <c r="B17" s="414"/>
      <c r="C17" s="414"/>
      <c r="D17" s="414"/>
      <c r="E17" s="414"/>
      <c r="F17" s="414"/>
      <c r="G17" s="2"/>
      <c r="H17" s="2"/>
      <c r="I17" s="2"/>
      <c r="J17" s="2"/>
      <c r="K17" s="212"/>
      <c r="L17" s="220">
        <v>12</v>
      </c>
      <c r="M17" s="220" t="s">
        <v>80</v>
      </c>
      <c r="N17" s="220">
        <v>2.2000000000000002</v>
      </c>
      <c r="O17" s="212"/>
    </row>
    <row r="18" spans="2:15" ht="25" customHeight="1" thickBot="1">
      <c r="B18" s="414"/>
      <c r="C18" s="414"/>
      <c r="D18" s="414"/>
      <c r="E18" s="414"/>
      <c r="F18" s="414"/>
      <c r="G18" s="1"/>
      <c r="H18" s="1"/>
      <c r="I18" s="1"/>
      <c r="J18" s="1"/>
      <c r="K18" s="212"/>
      <c r="L18" s="220">
        <v>12</v>
      </c>
      <c r="M18" s="220" t="s">
        <v>79</v>
      </c>
      <c r="N18" s="220">
        <v>2.2999999999999998</v>
      </c>
      <c r="O18" s="212"/>
    </row>
    <row r="19" spans="2:15" ht="24.75" customHeight="1">
      <c r="B19" s="289"/>
      <c r="C19" s="290"/>
      <c r="D19" s="290"/>
      <c r="E19" s="405" t="s">
        <v>269</v>
      </c>
      <c r="F19" s="406"/>
      <c r="G19" s="406"/>
      <c r="H19" s="406"/>
      <c r="I19" s="406"/>
      <c r="J19" s="407"/>
      <c r="K19" s="212"/>
      <c r="L19" s="220">
        <v>11</v>
      </c>
      <c r="M19" s="220" t="s">
        <v>82</v>
      </c>
      <c r="N19" s="220">
        <v>2.4</v>
      </c>
      <c r="O19" s="212"/>
    </row>
    <row r="20" spans="2:15" ht="24.75" customHeight="1" thickBot="1">
      <c r="B20" s="290"/>
      <c r="C20" s="290"/>
      <c r="D20" s="290"/>
      <c r="E20" s="408"/>
      <c r="F20" s="409"/>
      <c r="G20" s="409"/>
      <c r="H20" s="409"/>
      <c r="I20" s="409"/>
      <c r="J20" s="410"/>
      <c r="L20" s="220">
        <v>11</v>
      </c>
      <c r="M20" s="220" t="s">
        <v>81</v>
      </c>
      <c r="N20" s="220">
        <v>2.5</v>
      </c>
    </row>
    <row r="21" spans="2:15" ht="24.75" customHeight="1">
      <c r="B21" s="291"/>
      <c r="C21" s="291"/>
      <c r="D21" s="291"/>
      <c r="E21" s="311"/>
      <c r="F21" s="311"/>
      <c r="G21" s="311"/>
      <c r="H21" s="311"/>
      <c r="I21" s="311"/>
      <c r="J21" s="311"/>
      <c r="L21" s="220">
        <v>10</v>
      </c>
      <c r="M21" s="220" t="s">
        <v>83</v>
      </c>
      <c r="N21" s="220">
        <v>2.6</v>
      </c>
    </row>
    <row r="22" spans="2:15" ht="24.5" customHeight="1" thickBot="1">
      <c r="B22" s="291"/>
      <c r="C22" s="291"/>
      <c r="D22" s="291"/>
      <c r="E22" s="291"/>
      <c r="F22" s="291"/>
      <c r="G22" s="1"/>
      <c r="H22" s="1"/>
      <c r="I22" s="1"/>
      <c r="J22" s="1"/>
      <c r="L22" s="221">
        <v>10</v>
      </c>
      <c r="M22" s="221" t="s">
        <v>72</v>
      </c>
      <c r="N22" s="221">
        <v>2.7</v>
      </c>
    </row>
    <row r="23" spans="2:15" ht="15" thickBot="1">
      <c r="B23" s="402" t="s">
        <v>104</v>
      </c>
      <c r="C23" s="403"/>
      <c r="D23" s="403"/>
      <c r="E23" s="403"/>
      <c r="F23" s="403"/>
      <c r="G23" s="403"/>
      <c r="H23" s="403"/>
      <c r="I23" s="403"/>
      <c r="J23" s="403"/>
      <c r="K23" s="403"/>
      <c r="L23" s="403"/>
      <c r="M23" s="403"/>
      <c r="N23" s="404"/>
    </row>
  </sheetData>
  <mergeCells count="17">
    <mergeCell ref="B4:C5"/>
    <mergeCell ref="B23:N23"/>
    <mergeCell ref="E19:J20"/>
    <mergeCell ref="B2:J2"/>
    <mergeCell ref="B11:C11"/>
    <mergeCell ref="B17:F18"/>
    <mergeCell ref="B7:C7"/>
    <mergeCell ref="B8:C8"/>
    <mergeCell ref="B9:C9"/>
    <mergeCell ref="D4:E5"/>
    <mergeCell ref="F4:G5"/>
    <mergeCell ref="B12:C12"/>
    <mergeCell ref="B13:C13"/>
    <mergeCell ref="B15:F16"/>
    <mergeCell ref="H4:I5"/>
    <mergeCell ref="B6:J6"/>
    <mergeCell ref="B10:J10"/>
  </mergeCells>
  <pageMargins left="0.7" right="0.7" top="0.75" bottom="0.75" header="0.3" footer="0.3"/>
  <pageSetup paperSize="9" scale="7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J22"/>
  <sheetViews>
    <sheetView topLeftCell="A7" workbookViewId="0">
      <selection activeCell="C22" sqref="C22"/>
    </sheetView>
  </sheetViews>
  <sheetFormatPr baseColWidth="10" defaultRowHeight="14.5"/>
  <cols>
    <col min="1" max="1" width="53.1796875" customWidth="1"/>
    <col min="2" max="2" width="10.90625" customWidth="1"/>
    <col min="3" max="3" width="53.1796875" customWidth="1"/>
    <col min="5" max="5" width="48.81640625" customWidth="1"/>
    <col min="7" max="7" width="34.453125" customWidth="1"/>
  </cols>
  <sheetData>
    <row r="2" spans="1:10" ht="15" thickBot="1"/>
    <row r="3" spans="1:10" ht="36.5" thickBot="1">
      <c r="C3" s="411" t="s">
        <v>129</v>
      </c>
      <c r="D3" s="412"/>
      <c r="E3" s="412"/>
      <c r="F3" s="412"/>
      <c r="G3" s="413"/>
      <c r="H3" s="229"/>
      <c r="I3" s="229"/>
      <c r="J3" s="229"/>
    </row>
    <row r="4" spans="1:10" ht="7.5" customHeight="1">
      <c r="C4" s="229"/>
      <c r="D4" s="229"/>
      <c r="E4" s="229"/>
      <c r="F4" s="229"/>
      <c r="G4" s="229"/>
      <c r="H4" s="229"/>
      <c r="I4" s="229"/>
      <c r="J4" s="229"/>
    </row>
    <row r="5" spans="1:10" ht="26">
      <c r="C5" s="3"/>
    </row>
    <row r="7" spans="1:10" ht="30" customHeight="1">
      <c r="C7" s="3" t="s">
        <v>1</v>
      </c>
    </row>
    <row r="8" spans="1:10" ht="30" customHeight="1">
      <c r="C8" s="3"/>
    </row>
    <row r="9" spans="1:10" ht="30" customHeight="1" thickBot="1">
      <c r="C9" s="3"/>
    </row>
    <row r="10" spans="1:10" ht="30" customHeight="1" thickBot="1">
      <c r="A10" s="316" t="s">
        <v>328</v>
      </c>
      <c r="C10" s="3"/>
    </row>
    <row r="11" spans="1:10" ht="30" customHeight="1" thickBot="1"/>
    <row r="12" spans="1:10" ht="30" customHeight="1" thickBot="1">
      <c r="C12" s="234"/>
    </row>
    <row r="13" spans="1:10" ht="30" customHeight="1" thickBot="1"/>
    <row r="14" spans="1:10" ht="30" customHeight="1" thickBot="1">
      <c r="A14" s="316" t="s">
        <v>329</v>
      </c>
      <c r="E14" s="3" t="s">
        <v>100</v>
      </c>
      <c r="G14" s="3"/>
    </row>
    <row r="15" spans="1:10" ht="30" customHeight="1" thickBot="1"/>
    <row r="16" spans="1:10" ht="30" customHeight="1" thickBot="1">
      <c r="E16" s="250"/>
      <c r="G16" s="2"/>
    </row>
    <row r="17" spans="1:3" ht="30" customHeight="1" thickBot="1"/>
    <row r="18" spans="1:3" ht="30" customHeight="1" thickBot="1">
      <c r="A18" s="316" t="s">
        <v>330</v>
      </c>
    </row>
    <row r="19" spans="1:3" ht="30" customHeight="1" thickBot="1"/>
    <row r="20" spans="1:3" ht="30" customHeight="1" thickBot="1">
      <c r="C20" s="234"/>
    </row>
    <row r="21" spans="1:3" ht="30" customHeight="1" thickBot="1">
      <c r="C21" s="240"/>
    </row>
    <row r="22" spans="1:3" ht="30" customHeight="1" thickBot="1">
      <c r="A22" s="316" t="s">
        <v>331</v>
      </c>
      <c r="C22" s="2"/>
    </row>
  </sheetData>
  <mergeCells count="1">
    <mergeCell ref="C3:G3"/>
  </mergeCells>
  <pageMargins left="0.7" right="0.7" top="0.75" bottom="0.75" header="0.3" footer="0.3"/>
  <pageSetup paperSize="9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C268E-1999-4CC0-9D7D-A62144A79078}">
  <sheetPr>
    <pageSetUpPr fitToPage="1"/>
  </sheetPr>
  <dimension ref="B1:J34"/>
  <sheetViews>
    <sheetView topLeftCell="B1" workbookViewId="0">
      <selection activeCell="D11" sqref="D11"/>
    </sheetView>
  </sheetViews>
  <sheetFormatPr baseColWidth="10" defaultRowHeight="14.5"/>
  <cols>
    <col min="1" max="1" width="4.1796875" customWidth="1"/>
    <col min="2" max="2" width="41.08984375" style="241" customWidth="1"/>
    <col min="3" max="3" width="8.7265625" customWidth="1"/>
    <col min="4" max="4" width="44.81640625" style="1" customWidth="1"/>
    <col min="6" max="6" width="40.81640625" style="1" customWidth="1"/>
    <col min="8" max="8" width="40.54296875" style="1" customWidth="1"/>
    <col min="10" max="10" width="48.1796875" style="1" customWidth="1"/>
  </cols>
  <sheetData>
    <row r="1" spans="2:10" ht="15" thickBot="1"/>
    <row r="2" spans="2:10" ht="36.5" customHeight="1" thickBot="1">
      <c r="B2" s="399" t="s">
        <v>333</v>
      </c>
      <c r="C2" s="400"/>
      <c r="D2" s="400"/>
      <c r="E2" s="400"/>
      <c r="F2" s="400"/>
      <c r="G2" s="400"/>
      <c r="H2" s="400"/>
      <c r="I2" s="400"/>
      <c r="J2" s="401"/>
    </row>
    <row r="3" spans="2:10" ht="15.75" customHeight="1">
      <c r="B3" s="2" t="s">
        <v>144</v>
      </c>
      <c r="D3" s="5" t="s">
        <v>4</v>
      </c>
    </row>
    <row r="4" spans="2:10" ht="15" customHeight="1" thickBot="1"/>
    <row r="5" spans="2:10" ht="15.75" customHeight="1" thickBot="1">
      <c r="D5" s="232" t="s">
        <v>132</v>
      </c>
      <c r="F5" s="5" t="s">
        <v>2</v>
      </c>
    </row>
    <row r="6" spans="2:10" ht="15" customHeight="1" thickBot="1"/>
    <row r="7" spans="2:10" ht="15" thickBot="1">
      <c r="F7" s="235"/>
    </row>
    <row r="8" spans="2:10" ht="15" thickBot="1">
      <c r="B8" s="242" t="s">
        <v>135</v>
      </c>
    </row>
    <row r="9" spans="2:10" ht="15.75" customHeight="1" thickBot="1">
      <c r="D9" s="232" t="s">
        <v>135</v>
      </c>
      <c r="H9" s="4" t="s">
        <v>1</v>
      </c>
    </row>
    <row r="10" spans="2:10" ht="15" thickBot="1">
      <c r="B10" s="242" t="s">
        <v>139</v>
      </c>
    </row>
    <row r="11" spans="2:10" ht="15" thickBot="1">
      <c r="F11" s="259"/>
      <c r="H11" s="239"/>
    </row>
    <row r="12" spans="2:10" ht="15" thickBot="1">
      <c r="B12" s="242" t="s">
        <v>142</v>
      </c>
    </row>
    <row r="13" spans="2:10" ht="15" thickBot="1">
      <c r="B13" s="257"/>
      <c r="D13" s="232"/>
    </row>
    <row r="14" spans="2:10" ht="15" thickBot="1">
      <c r="B14" s="242" t="s">
        <v>137</v>
      </c>
    </row>
    <row r="15" spans="2:10" ht="15" thickBot="1">
      <c r="F15" s="258"/>
    </row>
    <row r="16" spans="2:10" ht="15" thickBot="1"/>
    <row r="17" spans="2:10" ht="15" thickBot="1">
      <c r="D17" s="232" t="s">
        <v>134</v>
      </c>
      <c r="J17" s="2" t="s">
        <v>3</v>
      </c>
    </row>
    <row r="18" spans="2:10" ht="15" thickBot="1"/>
    <row r="19" spans="2:10" ht="12" customHeight="1">
      <c r="H19" s="262"/>
      <c r="J19" s="397"/>
    </row>
    <row r="20" spans="2:10" ht="12" customHeight="1" thickBot="1">
      <c r="J20" s="398"/>
    </row>
    <row r="21" spans="2:10" ht="15" thickBot="1">
      <c r="B21" s="242" t="s">
        <v>133</v>
      </c>
    </row>
    <row r="22" spans="2:10" ht="15.75" customHeight="1" thickBot="1">
      <c r="B22" s="257"/>
      <c r="D22" s="232" t="s">
        <v>140</v>
      </c>
      <c r="F22" s="3"/>
    </row>
    <row r="23" spans="2:10" ht="15" thickBot="1">
      <c r="B23" s="242" t="s">
        <v>140</v>
      </c>
    </row>
    <row r="24" spans="2:10" ht="15" thickBot="1">
      <c r="F24" s="235"/>
    </row>
    <row r="25" spans="2:10" ht="15" thickBot="1">
      <c r="B25" s="242" t="s">
        <v>138</v>
      </c>
    </row>
    <row r="26" spans="2:10" ht="15.75" customHeight="1" thickBot="1">
      <c r="D26" s="232" t="s">
        <v>143</v>
      </c>
      <c r="H26" s="3"/>
    </row>
    <row r="27" spans="2:10" ht="15" thickBot="1">
      <c r="B27" s="242" t="s">
        <v>143</v>
      </c>
    </row>
    <row r="28" spans="2:10" ht="15" thickBot="1">
      <c r="H28" s="269"/>
    </row>
    <row r="29" spans="2:10" ht="15" thickBot="1">
      <c r="B29" s="242" t="s">
        <v>136</v>
      </c>
      <c r="F29" s="261"/>
    </row>
    <row r="30" spans="2:10" ht="15" thickBot="1">
      <c r="B30" s="257"/>
      <c r="D30" s="232" t="s">
        <v>136</v>
      </c>
    </row>
    <row r="31" spans="2:10" ht="15" thickBot="1">
      <c r="B31" s="242" t="s">
        <v>141</v>
      </c>
    </row>
    <row r="32" spans="2:10" ht="15" thickBot="1">
      <c r="D32" s="259"/>
      <c r="F32" s="235" t="s">
        <v>131</v>
      </c>
    </row>
    <row r="33" spans="2:4" ht="15" thickBot="1"/>
    <row r="34" spans="2:4" ht="15" thickBot="1">
      <c r="B34" s="257"/>
      <c r="D34" s="232" t="s">
        <v>131</v>
      </c>
    </row>
  </sheetData>
  <mergeCells count="2">
    <mergeCell ref="B2:J2"/>
    <mergeCell ref="J19:J20"/>
  </mergeCells>
  <pageMargins left="0.7" right="0.7" top="0.75" bottom="0.75" header="0.3" footer="0.3"/>
  <pageSetup paperSize="9"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W106"/>
  <sheetViews>
    <sheetView showGridLines="0" workbookViewId="0">
      <pane ySplit="10" topLeftCell="A26" activePane="bottomLeft" state="frozen"/>
      <selection pane="bottomLeft" activeCell="C40" sqref="C40"/>
    </sheetView>
  </sheetViews>
  <sheetFormatPr baseColWidth="10" defaultColWidth="11.453125" defaultRowHeight="15.5"/>
  <cols>
    <col min="1" max="1" width="6.26953125" style="7" customWidth="1"/>
    <col min="2" max="2" width="31" style="12" customWidth="1"/>
    <col min="3" max="3" width="10.7265625" style="11" customWidth="1"/>
    <col min="4" max="4" width="10.54296875" style="11" customWidth="1"/>
    <col min="5" max="5" width="6.54296875" style="10" customWidth="1"/>
    <col min="6" max="6" width="4.81640625" style="9" customWidth="1"/>
    <col min="7" max="7" width="4" style="8" customWidth="1"/>
    <col min="8" max="24" width="3.7265625" style="6" customWidth="1"/>
    <col min="25" max="26" width="8.26953125" style="6" customWidth="1"/>
    <col min="27" max="36" width="11.453125" style="6" hidden="1" customWidth="1"/>
    <col min="37" max="37" width="11.453125" style="6" customWidth="1"/>
    <col min="38" max="38" width="11.453125" style="7" customWidth="1"/>
    <col min="39" max="39" width="11.453125" style="6" customWidth="1"/>
    <col min="40" max="16384" width="11.453125" style="6"/>
  </cols>
  <sheetData>
    <row r="1" spans="1:257" s="7" customFormat="1" ht="20.25" customHeight="1" thickBot="1">
      <c r="A1" s="83"/>
      <c r="B1" s="135" t="s">
        <v>53</v>
      </c>
      <c r="C1" s="134"/>
      <c r="D1" s="134"/>
      <c r="E1" s="134"/>
      <c r="F1" s="134"/>
      <c r="G1" s="134"/>
      <c r="H1" s="134"/>
      <c r="I1" s="134"/>
      <c r="J1" s="134"/>
      <c r="K1" s="133"/>
      <c r="N1" s="83"/>
      <c r="O1" s="83"/>
      <c r="P1" s="83"/>
      <c r="Q1" s="83"/>
      <c r="R1" s="83"/>
      <c r="S1" s="83"/>
      <c r="T1" s="83"/>
      <c r="U1" s="83"/>
      <c r="V1" s="83"/>
      <c r="Y1" s="132" t="s">
        <v>52</v>
      </c>
      <c r="Z1" s="132"/>
    </row>
    <row r="2" spans="1:257" s="7" customFormat="1" ht="30" customHeight="1">
      <c r="A2" s="131" t="s">
        <v>51</v>
      </c>
      <c r="B2" s="131"/>
      <c r="C2" s="16"/>
      <c r="D2" s="16"/>
      <c r="E2" s="15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257" s="7" customFormat="1" ht="30" customHeight="1">
      <c r="A3" s="131"/>
      <c r="B3" s="130" t="s">
        <v>50</v>
      </c>
      <c r="C3" s="129"/>
      <c r="D3" s="129"/>
      <c r="E3" s="128"/>
      <c r="F3" s="127"/>
      <c r="G3" s="127"/>
      <c r="H3" s="127"/>
      <c r="I3" s="127"/>
      <c r="J3" s="127"/>
      <c r="K3" s="127"/>
      <c r="L3" s="126"/>
      <c r="M3" s="83"/>
      <c r="N3" s="83"/>
      <c r="O3" s="83"/>
      <c r="P3" s="83"/>
    </row>
    <row r="4" spans="1:257">
      <c r="A4" s="83"/>
      <c r="B4" s="206" t="s">
        <v>58</v>
      </c>
      <c r="C4" s="117"/>
      <c r="D4" s="117"/>
      <c r="E4" s="83"/>
      <c r="F4" s="83"/>
      <c r="G4" s="83"/>
      <c r="H4" s="83"/>
      <c r="I4" s="83"/>
      <c r="J4" s="83"/>
      <c r="K4" s="83"/>
      <c r="L4" s="125"/>
      <c r="M4" s="83"/>
      <c r="N4" s="83"/>
      <c r="O4" s="83"/>
      <c r="P4" s="83"/>
      <c r="Q4" s="83"/>
      <c r="R4" s="83"/>
      <c r="S4" s="83"/>
      <c r="T4" s="83"/>
      <c r="U4" s="83"/>
      <c r="V4" s="112"/>
      <c r="W4" s="112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  <c r="GS4" s="83"/>
      <c r="GT4" s="83"/>
      <c r="GU4" s="83"/>
      <c r="GV4" s="83"/>
      <c r="GW4" s="83"/>
      <c r="GX4" s="83"/>
      <c r="GY4" s="83"/>
      <c r="GZ4" s="83"/>
      <c r="HA4" s="83"/>
      <c r="HB4" s="83"/>
      <c r="HC4" s="83"/>
      <c r="HD4" s="83"/>
      <c r="HE4" s="83"/>
      <c r="HF4" s="83"/>
      <c r="HG4" s="83"/>
      <c r="HH4" s="83"/>
      <c r="HI4" s="83"/>
      <c r="HJ4" s="83"/>
      <c r="HK4" s="83"/>
      <c r="HL4" s="83"/>
      <c r="HM4" s="83"/>
      <c r="HN4" s="83"/>
      <c r="HO4" s="83"/>
      <c r="HP4" s="83"/>
      <c r="HQ4" s="83"/>
      <c r="HR4" s="83"/>
      <c r="HS4" s="83"/>
      <c r="HT4" s="83"/>
      <c r="HU4" s="83"/>
      <c r="HV4" s="83"/>
      <c r="HW4" s="83"/>
      <c r="HX4" s="83"/>
      <c r="HY4" s="83"/>
      <c r="HZ4" s="83"/>
      <c r="IA4" s="83"/>
      <c r="IB4" s="83"/>
      <c r="IC4" s="83"/>
      <c r="ID4" s="83"/>
      <c r="IE4" s="83"/>
      <c r="IF4" s="83"/>
      <c r="IG4" s="83"/>
      <c r="IH4" s="83"/>
      <c r="II4" s="83"/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3"/>
      <c r="IU4" s="83"/>
      <c r="IV4" s="83"/>
      <c r="IW4" s="83"/>
    </row>
    <row r="5" spans="1:257" ht="14.5">
      <c r="A5" s="83"/>
      <c r="B5" s="124" t="s">
        <v>49</v>
      </c>
      <c r="C5" s="6"/>
      <c r="D5" s="6"/>
      <c r="E5" s="6"/>
      <c r="F5" s="6"/>
      <c r="G5" s="6"/>
      <c r="L5" s="123"/>
      <c r="M5" s="83"/>
      <c r="N5" s="122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122"/>
      <c r="AL5" s="83"/>
      <c r="AM5" s="83"/>
    </row>
    <row r="6" spans="1:257" ht="18.75" customHeight="1">
      <c r="A6" s="83"/>
      <c r="B6" s="207" t="s">
        <v>59</v>
      </c>
      <c r="C6" s="121"/>
      <c r="D6" s="121"/>
      <c r="E6" s="120"/>
      <c r="F6" s="120"/>
      <c r="G6" s="120"/>
      <c r="H6" s="120"/>
      <c r="I6" s="120"/>
      <c r="J6" s="120"/>
      <c r="K6" s="120"/>
      <c r="L6" s="119"/>
      <c r="M6" s="112"/>
      <c r="N6" s="83"/>
      <c r="O6" s="118"/>
      <c r="P6" s="112"/>
      <c r="Q6" s="112"/>
      <c r="R6" s="112"/>
      <c r="S6" s="112"/>
      <c r="T6" s="112"/>
      <c r="U6" s="112"/>
      <c r="V6" s="112"/>
      <c r="W6" s="112"/>
      <c r="X6" s="112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118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3"/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3"/>
      <c r="FH6" s="83"/>
      <c r="FI6" s="83"/>
      <c r="FJ6" s="83"/>
      <c r="FK6" s="83"/>
      <c r="FL6" s="83"/>
      <c r="FM6" s="83"/>
      <c r="FN6" s="83"/>
      <c r="FO6" s="83"/>
      <c r="FP6" s="83"/>
      <c r="FQ6" s="83"/>
      <c r="FR6" s="83"/>
      <c r="FS6" s="83"/>
      <c r="FT6" s="83"/>
      <c r="FU6" s="83"/>
      <c r="FV6" s="83"/>
      <c r="FW6" s="83"/>
      <c r="FX6" s="83"/>
      <c r="FY6" s="83"/>
      <c r="FZ6" s="83"/>
      <c r="GA6" s="83"/>
      <c r="GB6" s="83"/>
      <c r="GC6" s="83"/>
      <c r="GD6" s="83"/>
      <c r="GE6" s="83"/>
      <c r="GF6" s="83"/>
      <c r="GG6" s="83"/>
      <c r="GH6" s="83"/>
      <c r="GI6" s="83"/>
      <c r="GJ6" s="83"/>
      <c r="GK6" s="83"/>
      <c r="GL6" s="83"/>
      <c r="GM6" s="83"/>
      <c r="GN6" s="83"/>
      <c r="GO6" s="83"/>
      <c r="GP6" s="83"/>
      <c r="GQ6" s="83"/>
      <c r="GR6" s="83"/>
      <c r="GS6" s="83"/>
      <c r="GT6" s="83"/>
      <c r="GU6" s="83"/>
      <c r="GV6" s="83"/>
      <c r="GW6" s="83"/>
      <c r="GX6" s="83"/>
      <c r="GY6" s="83"/>
      <c r="GZ6" s="83"/>
      <c r="HA6" s="83"/>
      <c r="HB6" s="83"/>
      <c r="HC6" s="83"/>
      <c r="HD6" s="83"/>
      <c r="HE6" s="83"/>
      <c r="HF6" s="83"/>
      <c r="HG6" s="83"/>
      <c r="HH6" s="83"/>
      <c r="HI6" s="83"/>
      <c r="HJ6" s="83"/>
      <c r="HK6" s="83"/>
      <c r="HL6" s="83"/>
      <c r="HM6" s="83"/>
      <c r="HN6" s="83"/>
      <c r="HO6" s="83"/>
      <c r="HP6" s="83"/>
      <c r="HQ6" s="83"/>
      <c r="HR6" s="83"/>
      <c r="HS6" s="83"/>
      <c r="HT6" s="83"/>
      <c r="HU6" s="83"/>
      <c r="HV6" s="83"/>
      <c r="HW6" s="83"/>
      <c r="HX6" s="83"/>
      <c r="HY6" s="83"/>
      <c r="HZ6" s="83"/>
      <c r="IA6" s="83"/>
      <c r="IB6" s="83"/>
      <c r="IC6" s="83"/>
      <c r="ID6" s="83"/>
      <c r="IE6" s="83"/>
      <c r="IF6" s="83"/>
      <c r="IG6" s="83"/>
      <c r="IH6" s="83"/>
      <c r="II6" s="83"/>
      <c r="IJ6" s="83"/>
      <c r="IK6" s="83"/>
      <c r="IL6" s="83"/>
      <c r="IM6" s="83"/>
      <c r="IN6" s="83"/>
      <c r="IO6" s="83"/>
      <c r="IP6" s="83"/>
      <c r="IQ6" s="83"/>
      <c r="IR6" s="83"/>
      <c r="IS6" s="83"/>
      <c r="IT6" s="83"/>
      <c r="IU6" s="83"/>
      <c r="IV6" s="83"/>
      <c r="IW6" s="83"/>
    </row>
    <row r="7" spans="1:257" ht="13.5" customHeight="1">
      <c r="A7" s="83"/>
      <c r="B7" s="117" t="s">
        <v>48</v>
      </c>
      <c r="C7" s="117"/>
      <c r="D7" s="117"/>
    </row>
    <row r="8" spans="1:257" ht="18.75" customHeight="1">
      <c r="A8" s="83"/>
      <c r="B8" s="117" t="s">
        <v>47</v>
      </c>
      <c r="C8" s="117"/>
      <c r="D8" s="117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</row>
    <row r="9" spans="1:257" ht="18.75" customHeight="1">
      <c r="A9" s="83"/>
      <c r="B9" s="116" t="s">
        <v>46</v>
      </c>
      <c r="C9" s="115"/>
      <c r="D9" s="115"/>
      <c r="E9" s="139"/>
      <c r="F9" s="140"/>
      <c r="G9" s="83"/>
      <c r="H9" s="83"/>
      <c r="I9" s="83"/>
      <c r="J9" s="113" t="s">
        <v>54</v>
      </c>
      <c r="K9" s="112"/>
      <c r="L9" s="112"/>
      <c r="M9" s="112"/>
      <c r="N9" s="112"/>
      <c r="O9" s="112"/>
      <c r="P9" s="112"/>
      <c r="Q9" s="83"/>
      <c r="R9" s="83"/>
      <c r="S9" s="136"/>
      <c r="T9" s="83"/>
      <c r="U9" s="137"/>
      <c r="V9" s="138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3"/>
      <c r="CO9" s="83"/>
      <c r="CP9" s="83"/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3"/>
      <c r="DG9" s="83"/>
      <c r="DH9" s="83"/>
      <c r="DI9" s="83"/>
      <c r="DJ9" s="83"/>
      <c r="DK9" s="83"/>
      <c r="DL9" s="83"/>
      <c r="DM9" s="83"/>
      <c r="DN9" s="83"/>
      <c r="DO9" s="83"/>
      <c r="DP9" s="83"/>
      <c r="DQ9" s="83"/>
      <c r="DR9" s="83"/>
      <c r="DS9" s="83"/>
      <c r="DT9" s="83"/>
      <c r="DU9" s="83"/>
      <c r="DV9" s="83"/>
      <c r="DW9" s="83"/>
      <c r="DX9" s="83"/>
      <c r="DY9" s="83"/>
      <c r="DZ9" s="83"/>
      <c r="EA9" s="83"/>
      <c r="EB9" s="83"/>
      <c r="EC9" s="83"/>
      <c r="ED9" s="83"/>
      <c r="EE9" s="83"/>
      <c r="EF9" s="83"/>
      <c r="EG9" s="83"/>
      <c r="EH9" s="83"/>
      <c r="EI9" s="83"/>
      <c r="EJ9" s="83"/>
      <c r="EK9" s="83"/>
      <c r="EL9" s="83"/>
      <c r="EM9" s="83"/>
      <c r="EN9" s="83"/>
      <c r="EO9" s="83"/>
      <c r="EP9" s="83"/>
      <c r="EQ9" s="83"/>
      <c r="ER9" s="83"/>
      <c r="ES9" s="83"/>
      <c r="ET9" s="83"/>
      <c r="EU9" s="83"/>
      <c r="EV9" s="83"/>
      <c r="EW9" s="83"/>
      <c r="EX9" s="83"/>
      <c r="EY9" s="83"/>
      <c r="EZ9" s="83"/>
      <c r="FA9" s="83"/>
      <c r="FB9" s="83"/>
      <c r="FC9" s="83"/>
      <c r="FD9" s="83"/>
      <c r="FE9" s="83"/>
      <c r="FF9" s="83"/>
      <c r="FG9" s="83"/>
      <c r="FH9" s="83"/>
      <c r="FI9" s="83"/>
      <c r="FJ9" s="83"/>
      <c r="FK9" s="83"/>
      <c r="FL9" s="83"/>
      <c r="FM9" s="83"/>
      <c r="FN9" s="83"/>
      <c r="FO9" s="83"/>
      <c r="FP9" s="83"/>
      <c r="FQ9" s="83"/>
      <c r="FR9" s="83"/>
      <c r="FS9" s="83"/>
      <c r="FT9" s="83"/>
      <c r="FU9" s="83"/>
      <c r="FV9" s="83"/>
      <c r="FW9" s="83"/>
      <c r="FX9" s="83"/>
      <c r="FY9" s="83"/>
      <c r="FZ9" s="83"/>
      <c r="GA9" s="83"/>
      <c r="GB9" s="83"/>
      <c r="GC9" s="83"/>
      <c r="GD9" s="83"/>
      <c r="GE9" s="83"/>
      <c r="GF9" s="83"/>
      <c r="GG9" s="83"/>
      <c r="GH9" s="83"/>
      <c r="GI9" s="83"/>
      <c r="GJ9" s="83"/>
      <c r="GK9" s="83"/>
      <c r="GL9" s="83"/>
      <c r="GM9" s="83"/>
      <c r="GN9" s="83"/>
      <c r="GO9" s="83"/>
      <c r="GP9" s="83"/>
      <c r="GQ9" s="83"/>
      <c r="GR9" s="83"/>
      <c r="GS9" s="83"/>
      <c r="GT9" s="83"/>
      <c r="GU9" s="83"/>
      <c r="GV9" s="83"/>
      <c r="GW9" s="83"/>
      <c r="GX9" s="83"/>
      <c r="GY9" s="83"/>
      <c r="GZ9" s="83"/>
      <c r="HA9" s="83"/>
      <c r="HB9" s="83"/>
      <c r="HC9" s="83"/>
      <c r="HD9" s="83"/>
      <c r="HE9" s="83"/>
      <c r="HF9" s="83"/>
      <c r="HG9" s="83"/>
      <c r="HH9" s="83"/>
      <c r="HI9" s="83"/>
      <c r="HJ9" s="83"/>
      <c r="HK9" s="83"/>
      <c r="HL9" s="83"/>
      <c r="HM9" s="83"/>
      <c r="HN9" s="83"/>
      <c r="HO9" s="83"/>
      <c r="HP9" s="83"/>
      <c r="HQ9" s="83"/>
      <c r="HR9" s="83"/>
      <c r="HS9" s="83"/>
      <c r="HT9" s="83"/>
      <c r="HU9" s="83"/>
      <c r="HV9" s="83"/>
      <c r="HW9" s="83"/>
      <c r="HX9" s="83"/>
      <c r="HY9" s="83"/>
      <c r="HZ9" s="83"/>
      <c r="IA9" s="83"/>
      <c r="IB9" s="83"/>
      <c r="IC9" s="83"/>
      <c r="ID9" s="83"/>
      <c r="IE9" s="83"/>
      <c r="IF9" s="83"/>
      <c r="IG9" s="83"/>
      <c r="IH9" s="83"/>
      <c r="II9" s="83"/>
      <c r="IJ9" s="83"/>
      <c r="IK9" s="83"/>
      <c r="IL9" s="83"/>
      <c r="IM9" s="83"/>
      <c r="IN9" s="83"/>
      <c r="IO9" s="83"/>
      <c r="IP9" s="83"/>
      <c r="IQ9" s="83"/>
      <c r="IR9" s="83"/>
      <c r="IS9" s="83"/>
      <c r="IT9" s="83"/>
      <c r="IU9" s="83"/>
      <c r="IV9" s="83"/>
      <c r="IW9" s="83"/>
    </row>
    <row r="10" spans="1:257" s="83" customFormat="1" ht="18.75" customHeight="1">
      <c r="B10" s="424" t="s">
        <v>107</v>
      </c>
      <c r="C10" s="424"/>
      <c r="D10" s="424"/>
      <c r="E10" s="424"/>
      <c r="F10" s="424"/>
      <c r="G10" s="424"/>
      <c r="H10" s="424"/>
      <c r="I10" s="424"/>
      <c r="J10" s="424"/>
      <c r="K10" s="424"/>
      <c r="L10" s="424"/>
      <c r="M10" s="424"/>
      <c r="N10" s="424"/>
      <c r="O10" s="112"/>
      <c r="P10" s="112"/>
    </row>
    <row r="11" spans="1:257" s="83" customFormat="1" ht="18.75" customHeight="1">
      <c r="B11" s="114"/>
      <c r="J11" s="113"/>
      <c r="K11" s="112"/>
      <c r="L11" s="112"/>
      <c r="M11" s="112"/>
      <c r="N11" s="112"/>
      <c r="O11" s="112"/>
      <c r="P11" s="112"/>
    </row>
    <row r="12" spans="1:257" s="83" customFormat="1" ht="18.75" customHeight="1">
      <c r="B12" s="114"/>
      <c r="J12" s="113"/>
      <c r="K12" s="112"/>
      <c r="L12" s="112"/>
      <c r="M12" s="112"/>
      <c r="N12" s="112"/>
      <c r="O12" s="112"/>
      <c r="P12" s="112"/>
    </row>
    <row r="13" spans="1:257" s="83" customFormat="1" ht="18.75" customHeight="1">
      <c r="B13" s="114"/>
      <c r="J13" s="113"/>
      <c r="K13" s="112"/>
      <c r="L13" s="112"/>
      <c r="M13" s="112"/>
      <c r="N13" s="112"/>
      <c r="O13" s="112"/>
      <c r="P13" s="112"/>
      <c r="AA13" s="52"/>
      <c r="AB13" s="51"/>
      <c r="AC13" s="54" t="s">
        <v>37</v>
      </c>
      <c r="AD13" s="103">
        <v>134</v>
      </c>
      <c r="AE13" s="50"/>
      <c r="AF13" s="49"/>
      <c r="AG13" s="48"/>
      <c r="AH13" s="53" t="s">
        <v>36</v>
      </c>
      <c r="AI13" s="103">
        <v>126</v>
      </c>
      <c r="AJ13" s="45"/>
    </row>
    <row r="14" spans="1:257" s="83" customFormat="1" ht="18.75" customHeight="1">
      <c r="B14" s="114"/>
      <c r="J14" s="113"/>
      <c r="K14" s="112"/>
      <c r="L14" s="112"/>
      <c r="M14" s="112"/>
      <c r="N14" s="112"/>
      <c r="O14" s="112"/>
      <c r="P14" s="112"/>
      <c r="AA14" s="52"/>
      <c r="AB14" s="51"/>
      <c r="AC14" s="47" t="s">
        <v>35</v>
      </c>
      <c r="AD14" s="104">
        <v>70.2</v>
      </c>
      <c r="AE14" s="50"/>
      <c r="AF14" s="49"/>
      <c r="AG14" s="48"/>
      <c r="AH14" s="47" t="s">
        <v>35</v>
      </c>
      <c r="AI14" s="104">
        <v>69.8</v>
      </c>
      <c r="AJ14" s="45"/>
    </row>
    <row r="15" spans="1:257" ht="18.75" customHeight="1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52"/>
      <c r="AB15" s="51"/>
      <c r="AC15" s="47" t="s">
        <v>34</v>
      </c>
      <c r="AD15" s="103">
        <v>72</v>
      </c>
      <c r="AE15" s="50"/>
      <c r="AF15" s="49"/>
      <c r="AG15" s="48"/>
      <c r="AH15" s="47" t="s">
        <v>34</v>
      </c>
      <c r="AI15" s="103">
        <v>72</v>
      </c>
      <c r="AJ15" s="45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3"/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3"/>
      <c r="DA15" s="83"/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3"/>
      <c r="DO15" s="83"/>
      <c r="DP15" s="83"/>
      <c r="DQ15" s="83"/>
      <c r="DR15" s="83"/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ED15" s="83"/>
      <c r="EE15" s="83"/>
      <c r="EF15" s="83"/>
      <c r="EG15" s="83"/>
      <c r="EH15" s="83"/>
      <c r="EI15" s="83"/>
      <c r="EJ15" s="83"/>
      <c r="EK15" s="83"/>
      <c r="EL15" s="83"/>
      <c r="EM15" s="83"/>
      <c r="EN15" s="83"/>
      <c r="EO15" s="83"/>
      <c r="EP15" s="83"/>
      <c r="EQ15" s="83"/>
      <c r="ER15" s="83"/>
      <c r="ES15" s="83"/>
      <c r="ET15" s="83"/>
      <c r="EU15" s="83"/>
      <c r="EV15" s="83"/>
      <c r="EW15" s="83"/>
      <c r="EX15" s="83"/>
      <c r="EY15" s="83"/>
      <c r="EZ15" s="83"/>
      <c r="FA15" s="83"/>
      <c r="FB15" s="83"/>
      <c r="FC15" s="83"/>
      <c r="FD15" s="83"/>
      <c r="FE15" s="83"/>
      <c r="FF15" s="83"/>
      <c r="FG15" s="83"/>
      <c r="FH15" s="83"/>
      <c r="FI15" s="83"/>
      <c r="FJ15" s="83"/>
      <c r="FK15" s="83"/>
      <c r="FL15" s="83"/>
      <c r="FM15" s="83"/>
      <c r="FN15" s="83"/>
      <c r="FO15" s="83"/>
      <c r="FP15" s="83"/>
      <c r="FQ15" s="83"/>
      <c r="FR15" s="83"/>
      <c r="FS15" s="83"/>
      <c r="FT15" s="83"/>
      <c r="FU15" s="83"/>
      <c r="FV15" s="83"/>
      <c r="FW15" s="83"/>
      <c r="FX15" s="83"/>
      <c r="FY15" s="83"/>
      <c r="FZ15" s="83"/>
      <c r="GA15" s="83"/>
      <c r="GB15" s="83"/>
      <c r="GC15" s="83"/>
      <c r="GD15" s="83"/>
      <c r="GE15" s="83"/>
      <c r="GF15" s="83"/>
      <c r="GG15" s="83"/>
      <c r="GH15" s="83"/>
      <c r="GI15" s="83"/>
      <c r="GJ15" s="83"/>
      <c r="GK15" s="83"/>
      <c r="GL15" s="83"/>
      <c r="GM15" s="83"/>
      <c r="GN15" s="83"/>
      <c r="GO15" s="83"/>
      <c r="GP15" s="83"/>
      <c r="GQ15" s="83"/>
      <c r="GR15" s="83"/>
      <c r="GS15" s="83"/>
      <c r="GT15" s="83"/>
      <c r="GU15" s="83"/>
      <c r="GV15" s="83"/>
      <c r="GW15" s="83"/>
      <c r="GX15" s="83"/>
      <c r="GY15" s="83"/>
      <c r="GZ15" s="83"/>
      <c r="HA15" s="83"/>
      <c r="HB15" s="83"/>
      <c r="HC15" s="83"/>
      <c r="HD15" s="83"/>
      <c r="HE15" s="83"/>
      <c r="HF15" s="83"/>
      <c r="HG15" s="83"/>
      <c r="HH15" s="83"/>
      <c r="HI15" s="83"/>
      <c r="HJ15" s="83"/>
      <c r="HK15" s="83"/>
      <c r="HL15" s="83"/>
      <c r="HM15" s="83"/>
      <c r="HN15" s="83"/>
      <c r="HO15" s="83"/>
      <c r="HP15" s="83"/>
      <c r="HQ15" s="83"/>
      <c r="HR15" s="83"/>
      <c r="HS15" s="83"/>
      <c r="HT15" s="83"/>
      <c r="HU15" s="83"/>
      <c r="HV15" s="83"/>
      <c r="HW15" s="83"/>
      <c r="HX15" s="83"/>
      <c r="HY15" s="83"/>
      <c r="HZ15" s="83"/>
      <c r="IA15" s="83"/>
      <c r="IB15" s="83"/>
      <c r="IC15" s="83"/>
      <c r="ID15" s="83"/>
      <c r="IE15" s="83"/>
      <c r="IF15" s="83"/>
      <c r="IG15" s="83"/>
      <c r="IH15" s="83"/>
      <c r="II15" s="83"/>
      <c r="IJ15" s="83"/>
      <c r="IK15" s="83"/>
      <c r="IL15" s="83"/>
      <c r="IM15" s="83"/>
      <c r="IN15" s="83"/>
      <c r="IO15" s="83"/>
      <c r="IP15" s="83"/>
      <c r="IQ15" s="83"/>
      <c r="IR15" s="83"/>
      <c r="IS15" s="83"/>
      <c r="IT15" s="83"/>
      <c r="IU15" s="83"/>
      <c r="IV15" s="83"/>
      <c r="IW15" s="83"/>
    </row>
    <row r="16" spans="1:257" s="7" customFormat="1" ht="16" thickBot="1">
      <c r="B16" s="17"/>
      <c r="C16" s="38"/>
      <c r="D16" s="38"/>
      <c r="E16" s="15"/>
      <c r="F16" s="14"/>
      <c r="G16" s="13"/>
      <c r="AA16" s="42" t="str">
        <f>E21</f>
        <v>H</v>
      </c>
      <c r="AB16" s="44">
        <f>IF(AE16&gt;AJ16,(AE16-AJ16)*3/4,0)</f>
        <v>12.718141592920357</v>
      </c>
      <c r="AC16" s="41"/>
      <c r="AD16" s="40">
        <f>C21</f>
        <v>30.6</v>
      </c>
      <c r="AE16" s="43">
        <f>IF(ISBLANK(AD16),0,IF(LEFT(AA16)="D",AD16*AI13/113+(AI14-AI15),AD16*AD13/113+(AD14-AD15)))</f>
        <v>34.486725663716825</v>
      </c>
      <c r="AF16" s="42" t="str">
        <f>E23</f>
        <v>H</v>
      </c>
      <c r="AG16" s="41">
        <v>0</v>
      </c>
      <c r="AH16" s="41"/>
      <c r="AI16" s="40">
        <f>C23</f>
        <v>16.3</v>
      </c>
      <c r="AJ16" s="39">
        <f>IF(ISBLANK(AI16),0,IF(LEFT(AF16)="D",AI16*AI13/113+(AI14-AI15),AI16*AD13/113+(AD14-AD15)))</f>
        <v>17.529203539823015</v>
      </c>
    </row>
    <row r="17" spans="1:47" s="7" customFormat="1" ht="16.5" thickTop="1" thickBot="1">
      <c r="B17" s="17"/>
      <c r="C17" s="38"/>
      <c r="D17" s="38"/>
      <c r="E17" s="15"/>
      <c r="F17" s="14"/>
      <c r="G17" s="13"/>
      <c r="AA17" s="42"/>
      <c r="AB17" s="44"/>
      <c r="AC17" s="41"/>
      <c r="AD17" s="40"/>
      <c r="AE17" s="43"/>
      <c r="AF17" s="42"/>
      <c r="AG17" s="41"/>
      <c r="AH17" s="41"/>
      <c r="AI17" s="40"/>
      <c r="AJ17" s="39"/>
    </row>
    <row r="18" spans="1:47" s="70" customFormat="1" ht="16.5" thickTop="1" thickBot="1">
      <c r="A18" s="25"/>
      <c r="B18" s="37" t="s">
        <v>33</v>
      </c>
      <c r="C18" s="36"/>
      <c r="D18" s="36"/>
      <c r="E18" s="35"/>
      <c r="F18" s="197" t="s">
        <v>32</v>
      </c>
      <c r="G18" s="155">
        <v>4</v>
      </c>
      <c r="H18" s="156">
        <v>3</v>
      </c>
      <c r="I18" s="156">
        <v>5</v>
      </c>
      <c r="J18" s="156">
        <v>3</v>
      </c>
      <c r="K18" s="156">
        <v>4</v>
      </c>
      <c r="L18" s="156">
        <v>4</v>
      </c>
      <c r="M18" s="156">
        <v>4</v>
      </c>
      <c r="N18" s="156">
        <v>5</v>
      </c>
      <c r="O18" s="156">
        <v>4</v>
      </c>
      <c r="P18" s="156">
        <v>4</v>
      </c>
      <c r="Q18" s="156">
        <v>3</v>
      </c>
      <c r="R18" s="156">
        <v>4</v>
      </c>
      <c r="S18" s="156">
        <v>4</v>
      </c>
      <c r="T18" s="156">
        <v>4</v>
      </c>
      <c r="U18" s="156">
        <v>5</v>
      </c>
      <c r="V18" s="156">
        <v>3</v>
      </c>
      <c r="W18" s="156">
        <v>5</v>
      </c>
      <c r="X18" s="157">
        <v>4</v>
      </c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</row>
    <row r="19" spans="1:47" s="70" customFormat="1" ht="16.5" customHeight="1" thickBot="1">
      <c r="A19" s="25"/>
      <c r="B19" s="202" t="s">
        <v>45</v>
      </c>
      <c r="C19" s="143" t="s">
        <v>31</v>
      </c>
      <c r="D19" s="141" t="s">
        <v>30</v>
      </c>
      <c r="E19" s="429" t="s">
        <v>29</v>
      </c>
      <c r="F19" s="197" t="s">
        <v>28</v>
      </c>
      <c r="G19" s="152">
        <v>8</v>
      </c>
      <c r="H19" s="34">
        <v>12</v>
      </c>
      <c r="I19" s="34">
        <v>18</v>
      </c>
      <c r="J19" s="34">
        <v>10</v>
      </c>
      <c r="K19" s="34">
        <v>2</v>
      </c>
      <c r="L19" s="34">
        <v>6</v>
      </c>
      <c r="M19" s="34">
        <v>14</v>
      </c>
      <c r="N19" s="34">
        <v>16</v>
      </c>
      <c r="O19" s="34">
        <v>4</v>
      </c>
      <c r="P19" s="34">
        <v>11</v>
      </c>
      <c r="Q19" s="34">
        <v>17</v>
      </c>
      <c r="R19" s="34">
        <v>3</v>
      </c>
      <c r="S19" s="34">
        <v>13</v>
      </c>
      <c r="T19" s="34">
        <v>1</v>
      </c>
      <c r="U19" s="34">
        <v>9</v>
      </c>
      <c r="V19" s="34">
        <v>7</v>
      </c>
      <c r="W19" s="34">
        <v>15</v>
      </c>
      <c r="X19" s="158">
        <v>5</v>
      </c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</row>
    <row r="20" spans="1:47" s="70" customFormat="1" ht="16" thickBot="1">
      <c r="A20" s="25"/>
      <c r="B20" s="145" t="s">
        <v>27</v>
      </c>
      <c r="C20" s="144" t="s">
        <v>26</v>
      </c>
      <c r="D20" s="142" t="s">
        <v>25</v>
      </c>
      <c r="E20" s="430"/>
      <c r="F20" s="197" t="s">
        <v>24</v>
      </c>
      <c r="G20" s="159">
        <v>1</v>
      </c>
      <c r="H20" s="160">
        <v>2</v>
      </c>
      <c r="I20" s="160">
        <v>3</v>
      </c>
      <c r="J20" s="160">
        <v>4</v>
      </c>
      <c r="K20" s="160">
        <v>5</v>
      </c>
      <c r="L20" s="160">
        <v>6</v>
      </c>
      <c r="M20" s="160">
        <v>7</v>
      </c>
      <c r="N20" s="160">
        <v>8</v>
      </c>
      <c r="O20" s="160">
        <v>9</v>
      </c>
      <c r="P20" s="160">
        <v>10</v>
      </c>
      <c r="Q20" s="160">
        <v>11</v>
      </c>
      <c r="R20" s="160">
        <v>12</v>
      </c>
      <c r="S20" s="160">
        <v>13</v>
      </c>
      <c r="T20" s="160">
        <v>14</v>
      </c>
      <c r="U20" s="160">
        <v>15</v>
      </c>
      <c r="V20" s="160">
        <v>16</v>
      </c>
      <c r="W20" s="160">
        <v>17</v>
      </c>
      <c r="X20" s="161">
        <v>18</v>
      </c>
      <c r="Y20" s="31" t="s">
        <v>23</v>
      </c>
      <c r="Z20" s="20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</row>
    <row r="21" spans="1:47" ht="30" customHeight="1" thickBot="1">
      <c r="B21" s="149"/>
      <c r="C21" s="150">
        <v>30.6</v>
      </c>
      <c r="D21" s="148">
        <f>AE16</f>
        <v>34.486725663716825</v>
      </c>
      <c r="E21" s="111" t="s">
        <v>19</v>
      </c>
      <c r="F21" s="154"/>
      <c r="G21" s="194"/>
      <c r="H21" s="194"/>
      <c r="I21" s="194"/>
      <c r="J21" s="194"/>
      <c r="K21" s="194"/>
      <c r="L21" s="194"/>
      <c r="M21" s="194"/>
      <c r="N21" s="194"/>
      <c r="O21" s="194"/>
      <c r="P21" s="194"/>
      <c r="Q21" s="194"/>
      <c r="R21" s="194"/>
      <c r="S21" s="194"/>
      <c r="T21" s="194"/>
      <c r="U21" s="194"/>
      <c r="V21" s="194"/>
      <c r="W21" s="194"/>
      <c r="X21" s="194"/>
      <c r="Y21" s="29"/>
      <c r="Z21" s="14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25" customFormat="1" ht="30" customHeight="1" thickBot="1">
      <c r="B22" s="146"/>
      <c r="C22" s="146"/>
      <c r="D22" s="146" t="s">
        <v>21</v>
      </c>
      <c r="E22" s="28">
        <f>ROUND(AB16,0)</f>
        <v>13</v>
      </c>
      <c r="F22" s="27"/>
      <c r="G22" s="193">
        <f>IF($E22&gt;=G19,1,"")</f>
        <v>1</v>
      </c>
      <c r="H22" s="193">
        <f t="shared" ref="H22:X22" si="0">IF($E22&gt;=H19,1,"")</f>
        <v>1</v>
      </c>
      <c r="I22" s="193" t="str">
        <f t="shared" si="0"/>
        <v/>
      </c>
      <c r="J22" s="193">
        <f t="shared" si="0"/>
        <v>1</v>
      </c>
      <c r="K22" s="193">
        <f t="shared" si="0"/>
        <v>1</v>
      </c>
      <c r="L22" s="193">
        <f t="shared" si="0"/>
        <v>1</v>
      </c>
      <c r="M22" s="193" t="str">
        <f t="shared" si="0"/>
        <v/>
      </c>
      <c r="N22" s="193" t="str">
        <f t="shared" si="0"/>
        <v/>
      </c>
      <c r="O22" s="193">
        <f t="shared" si="0"/>
        <v>1</v>
      </c>
      <c r="P22" s="193">
        <f t="shared" si="0"/>
        <v>1</v>
      </c>
      <c r="Q22" s="193" t="str">
        <f t="shared" si="0"/>
        <v/>
      </c>
      <c r="R22" s="193">
        <f t="shared" si="0"/>
        <v>1</v>
      </c>
      <c r="S22" s="193">
        <f t="shared" si="0"/>
        <v>1</v>
      </c>
      <c r="T22" s="193">
        <f t="shared" si="0"/>
        <v>1</v>
      </c>
      <c r="U22" s="193">
        <f t="shared" si="0"/>
        <v>1</v>
      </c>
      <c r="V22" s="193">
        <f t="shared" si="0"/>
        <v>1</v>
      </c>
      <c r="W22" s="193" t="str">
        <f t="shared" si="0"/>
        <v/>
      </c>
      <c r="X22" s="193">
        <f t="shared" si="0"/>
        <v>1</v>
      </c>
      <c r="Y22" s="26"/>
      <c r="Z22" s="16"/>
    </row>
    <row r="23" spans="1:47" s="7" customFormat="1" ht="30" customHeight="1" thickBot="1">
      <c r="B23" s="167"/>
      <c r="C23" s="169">
        <v>16.3</v>
      </c>
      <c r="D23" s="147">
        <f>AJ16</f>
        <v>17.529203539823015</v>
      </c>
      <c r="E23" s="111" t="s">
        <v>19</v>
      </c>
      <c r="F23" s="23"/>
      <c r="G23" s="22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0"/>
      <c r="Y23" s="19"/>
      <c r="Z23" s="14"/>
    </row>
    <row r="24" spans="1:47" s="7" customFormat="1">
      <c r="B24" s="17"/>
      <c r="C24" s="18" t="s">
        <v>18</v>
      </c>
      <c r="D24" s="18"/>
      <c r="E24" s="15"/>
      <c r="F24" s="14"/>
      <c r="G24" s="13"/>
    </row>
    <row r="25" spans="1:47" s="7" customFormat="1">
      <c r="B25" s="17"/>
      <c r="C25" s="38"/>
      <c r="D25" s="38"/>
      <c r="E25" s="15"/>
      <c r="F25" s="14" t="s">
        <v>17</v>
      </c>
      <c r="G25" s="13"/>
    </row>
    <row r="26" spans="1:47" s="7" customFormat="1">
      <c r="B26" s="17"/>
      <c r="C26" s="38"/>
      <c r="D26" s="38"/>
      <c r="E26" s="15"/>
      <c r="F26" s="14"/>
      <c r="G26" s="13"/>
    </row>
    <row r="27" spans="1:47" s="7" customFormat="1">
      <c r="B27" s="17"/>
      <c r="C27" s="38"/>
      <c r="D27" s="38"/>
      <c r="E27" s="15"/>
      <c r="F27" s="14"/>
      <c r="G27" s="13"/>
      <c r="AA27" s="52"/>
      <c r="AB27" s="51"/>
      <c r="AC27" s="54" t="s">
        <v>37</v>
      </c>
      <c r="AD27" s="46">
        <v>121</v>
      </c>
      <c r="AE27" s="50"/>
      <c r="AF27" s="49"/>
      <c r="AG27" s="48"/>
      <c r="AH27" s="53" t="s">
        <v>36</v>
      </c>
      <c r="AI27" s="46">
        <v>118</v>
      </c>
      <c r="AJ27" s="106"/>
    </row>
    <row r="28" spans="1:47" s="7" customFormat="1">
      <c r="B28" s="17"/>
      <c r="C28" s="38"/>
      <c r="D28" s="38"/>
      <c r="E28" s="15"/>
      <c r="F28" s="14"/>
      <c r="G28" s="13"/>
      <c r="AA28" s="52"/>
      <c r="AB28" s="51"/>
      <c r="AC28" s="47" t="s">
        <v>35</v>
      </c>
      <c r="AD28" s="50">
        <v>68.400000000000006</v>
      </c>
      <c r="AE28" s="50"/>
      <c r="AF28" s="49"/>
      <c r="AG28" s="48"/>
      <c r="AH28" s="47" t="s">
        <v>35</v>
      </c>
      <c r="AI28" s="50">
        <v>69.599999999999994</v>
      </c>
      <c r="AJ28" s="106"/>
    </row>
    <row r="29" spans="1:47" s="7" customFormat="1">
      <c r="B29" s="17"/>
      <c r="C29" s="38"/>
      <c r="D29" s="38"/>
      <c r="E29" s="15"/>
      <c r="F29" s="14"/>
      <c r="G29" s="13"/>
      <c r="AA29" s="52"/>
      <c r="AB29" s="51"/>
      <c r="AC29" s="47" t="s">
        <v>34</v>
      </c>
      <c r="AD29" s="46">
        <v>71</v>
      </c>
      <c r="AE29" s="50"/>
      <c r="AF29" s="49"/>
      <c r="AG29" s="48"/>
      <c r="AH29" s="47" t="s">
        <v>34</v>
      </c>
      <c r="AI29" s="46">
        <v>71</v>
      </c>
      <c r="AJ29" s="106"/>
    </row>
    <row r="30" spans="1:47" s="7" customFormat="1" ht="16" thickBot="1">
      <c r="B30" s="17"/>
      <c r="C30" s="38"/>
      <c r="D30" s="38"/>
      <c r="E30" s="15"/>
      <c r="F30" s="14"/>
      <c r="G30" s="13"/>
      <c r="AA30" s="42" t="str">
        <f>E35</f>
        <v>H</v>
      </c>
      <c r="AB30" s="44">
        <f>IF(AE30&gt;AJ30,(AE30-AJ30)*3/4,0)</f>
        <v>13.572345132743363</v>
      </c>
      <c r="AC30" s="41"/>
      <c r="AD30" s="40">
        <f>C35</f>
        <v>34.799999999999997</v>
      </c>
      <c r="AE30" s="43">
        <f>IF(ISBLANK(AD30),0,IF(LEFT(AA30)="D",AD30*AI27/113+(AI28-AI29),AD30*AD27/113+(AD28-AD29)))</f>
        <v>34.663716814159294</v>
      </c>
      <c r="AF30" s="42" t="str">
        <f>E37</f>
        <v>H</v>
      </c>
      <c r="AG30" s="41">
        <f>IF(AJ30&gt;AE30,ROUND((AJ30-AE30)*3/4,0),0)</f>
        <v>0</v>
      </c>
      <c r="AH30" s="41"/>
      <c r="AI30" s="40">
        <f>C37</f>
        <v>17.899999999999999</v>
      </c>
      <c r="AJ30" s="39">
        <f>IF(ISBLANK(AI30),0,IF(LEFT(AF30)="D",AI30*AI27/113+(AI28-AI29),AI30*AD27/113+(AD28-AD29)))</f>
        <v>16.567256637168143</v>
      </c>
    </row>
    <row r="31" spans="1:47" s="7" customFormat="1" ht="16.5" thickTop="1" thickBot="1">
      <c r="B31" s="17"/>
      <c r="C31" s="38"/>
      <c r="D31" s="38"/>
      <c r="E31" s="15"/>
      <c r="F31" s="14"/>
      <c r="G31" s="13"/>
    </row>
    <row r="32" spans="1:47" s="70" customFormat="1" ht="16" thickBot="1">
      <c r="A32" s="25"/>
      <c r="B32" s="37" t="s">
        <v>33</v>
      </c>
      <c r="C32" s="36"/>
      <c r="D32" s="36"/>
      <c r="E32" s="35"/>
      <c r="F32" s="197" t="s">
        <v>32</v>
      </c>
      <c r="G32" s="155">
        <v>4</v>
      </c>
      <c r="H32" s="156">
        <v>4</v>
      </c>
      <c r="I32" s="156">
        <v>5</v>
      </c>
      <c r="J32" s="156">
        <v>3</v>
      </c>
      <c r="K32" s="156">
        <v>4</v>
      </c>
      <c r="L32" s="156">
        <v>5</v>
      </c>
      <c r="M32" s="156">
        <v>3</v>
      </c>
      <c r="N32" s="156">
        <v>5</v>
      </c>
      <c r="O32" s="156">
        <v>4</v>
      </c>
      <c r="P32" s="156">
        <v>3</v>
      </c>
      <c r="Q32" s="156">
        <v>4</v>
      </c>
      <c r="R32" s="156">
        <v>4</v>
      </c>
      <c r="S32" s="156">
        <v>4</v>
      </c>
      <c r="T32" s="156">
        <v>3</v>
      </c>
      <c r="U32" s="156">
        <v>4</v>
      </c>
      <c r="V32" s="156">
        <v>4</v>
      </c>
      <c r="W32" s="156">
        <v>4</v>
      </c>
      <c r="X32" s="157">
        <v>4</v>
      </c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</row>
    <row r="33" spans="1:47" s="70" customFormat="1" ht="16.5" customHeight="1" thickBot="1">
      <c r="A33" s="25"/>
      <c r="B33" s="203" t="s">
        <v>44</v>
      </c>
      <c r="C33" s="143" t="s">
        <v>31</v>
      </c>
      <c r="D33" s="141" t="s">
        <v>30</v>
      </c>
      <c r="E33" s="429" t="s">
        <v>29</v>
      </c>
      <c r="F33" s="197" t="s">
        <v>28</v>
      </c>
      <c r="G33" s="152">
        <v>8</v>
      </c>
      <c r="H33" s="34">
        <v>6</v>
      </c>
      <c r="I33" s="34">
        <v>2</v>
      </c>
      <c r="J33" s="34">
        <v>12</v>
      </c>
      <c r="K33" s="34">
        <v>14</v>
      </c>
      <c r="L33" s="34">
        <v>18</v>
      </c>
      <c r="M33" s="34">
        <v>16</v>
      </c>
      <c r="N33" s="34">
        <v>10</v>
      </c>
      <c r="O33" s="34">
        <v>4</v>
      </c>
      <c r="P33" s="34">
        <v>13</v>
      </c>
      <c r="Q33" s="34">
        <v>1</v>
      </c>
      <c r="R33" s="34">
        <v>9</v>
      </c>
      <c r="S33" s="34">
        <v>3</v>
      </c>
      <c r="T33" s="34">
        <v>17</v>
      </c>
      <c r="U33" s="34">
        <v>7</v>
      </c>
      <c r="V33" s="34">
        <v>11</v>
      </c>
      <c r="W33" s="34">
        <v>5</v>
      </c>
      <c r="X33" s="158">
        <v>15</v>
      </c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</row>
    <row r="34" spans="1:47" s="70" customFormat="1" ht="16" thickBot="1">
      <c r="A34" s="25"/>
      <c r="B34" s="145" t="s">
        <v>27</v>
      </c>
      <c r="C34" s="144" t="s">
        <v>26</v>
      </c>
      <c r="D34" s="142" t="s">
        <v>25</v>
      </c>
      <c r="E34" s="430"/>
      <c r="F34" s="197" t="s">
        <v>24</v>
      </c>
      <c r="G34" s="159">
        <v>1</v>
      </c>
      <c r="H34" s="160">
        <v>2</v>
      </c>
      <c r="I34" s="160">
        <v>3</v>
      </c>
      <c r="J34" s="160">
        <v>4</v>
      </c>
      <c r="K34" s="160">
        <v>5</v>
      </c>
      <c r="L34" s="160">
        <v>6</v>
      </c>
      <c r="M34" s="160">
        <v>7</v>
      </c>
      <c r="N34" s="160">
        <v>8</v>
      </c>
      <c r="O34" s="160">
        <v>9</v>
      </c>
      <c r="P34" s="160">
        <v>10</v>
      </c>
      <c r="Q34" s="160">
        <v>11</v>
      </c>
      <c r="R34" s="160">
        <v>12</v>
      </c>
      <c r="S34" s="160">
        <v>13</v>
      </c>
      <c r="T34" s="160">
        <v>14</v>
      </c>
      <c r="U34" s="160">
        <v>15</v>
      </c>
      <c r="V34" s="160">
        <v>16</v>
      </c>
      <c r="W34" s="160">
        <v>17</v>
      </c>
      <c r="X34" s="161">
        <v>18</v>
      </c>
      <c r="Y34" s="31" t="s">
        <v>23</v>
      </c>
      <c r="Z34" s="20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</row>
    <row r="35" spans="1:47" ht="30" customHeight="1" thickBot="1">
      <c r="B35" s="149" t="s">
        <v>335</v>
      </c>
      <c r="C35" s="163">
        <v>34.799999999999997</v>
      </c>
      <c r="D35" s="164">
        <f>AE30</f>
        <v>34.663716814159294</v>
      </c>
      <c r="E35" s="111" t="s">
        <v>19</v>
      </c>
      <c r="F35" s="154"/>
      <c r="G35" s="194"/>
      <c r="H35" s="194"/>
      <c r="I35" s="194"/>
      <c r="J35" s="194"/>
      <c r="K35" s="194"/>
      <c r="L35" s="194"/>
      <c r="M35" s="194"/>
      <c r="N35" s="194"/>
      <c r="O35" s="194"/>
      <c r="P35" s="194"/>
      <c r="Q35" s="194"/>
      <c r="R35" s="194"/>
      <c r="S35" s="194"/>
      <c r="T35" s="194"/>
      <c r="U35" s="194"/>
      <c r="V35" s="194"/>
      <c r="W35" s="194"/>
      <c r="X35" s="194"/>
      <c r="Y35" s="29"/>
      <c r="Z35" s="14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25" customFormat="1" ht="30" customHeight="1" thickBot="1">
      <c r="B36" s="146"/>
      <c r="C36" s="146"/>
      <c r="D36" s="200" t="s">
        <v>21</v>
      </c>
      <c r="E36" s="28">
        <f>ROUND(AB30,0)</f>
        <v>14</v>
      </c>
      <c r="F36" s="27"/>
      <c r="G36" s="193">
        <f>IF($E36&gt;=G33,1,"")</f>
        <v>1</v>
      </c>
      <c r="H36" s="193">
        <f t="shared" ref="H36:X36" si="1">IF($E36&gt;=H33,1,"")</f>
        <v>1</v>
      </c>
      <c r="I36" s="193">
        <f t="shared" si="1"/>
        <v>1</v>
      </c>
      <c r="J36" s="193">
        <f t="shared" si="1"/>
        <v>1</v>
      </c>
      <c r="K36" s="193">
        <f t="shared" si="1"/>
        <v>1</v>
      </c>
      <c r="L36" s="193" t="str">
        <f t="shared" si="1"/>
        <v/>
      </c>
      <c r="M36" s="193" t="str">
        <f t="shared" si="1"/>
        <v/>
      </c>
      <c r="N36" s="193">
        <f t="shared" si="1"/>
        <v>1</v>
      </c>
      <c r="O36" s="193">
        <f t="shared" si="1"/>
        <v>1</v>
      </c>
      <c r="P36" s="193">
        <f t="shared" si="1"/>
        <v>1</v>
      </c>
      <c r="Q36" s="193">
        <f t="shared" si="1"/>
        <v>1</v>
      </c>
      <c r="R36" s="193">
        <f t="shared" si="1"/>
        <v>1</v>
      </c>
      <c r="S36" s="193">
        <f t="shared" si="1"/>
        <v>1</v>
      </c>
      <c r="T36" s="193" t="str">
        <f t="shared" si="1"/>
        <v/>
      </c>
      <c r="U36" s="193">
        <f t="shared" si="1"/>
        <v>1</v>
      </c>
      <c r="V36" s="193">
        <f t="shared" si="1"/>
        <v>1</v>
      </c>
      <c r="W36" s="193">
        <f t="shared" si="1"/>
        <v>1</v>
      </c>
      <c r="X36" s="193" t="str">
        <f t="shared" si="1"/>
        <v/>
      </c>
      <c r="Y36" s="26"/>
      <c r="Z36" s="16"/>
    </row>
    <row r="37" spans="1:47" s="7" customFormat="1" ht="30" customHeight="1" thickBot="1">
      <c r="B37" s="167" t="s">
        <v>311</v>
      </c>
      <c r="C37" s="168">
        <v>17.899999999999999</v>
      </c>
      <c r="D37" s="165">
        <f>AJ30</f>
        <v>16.567256637168143</v>
      </c>
      <c r="E37" s="24" t="s">
        <v>19</v>
      </c>
      <c r="F37" s="110"/>
      <c r="G37" s="109"/>
      <c r="H37" s="108"/>
      <c r="I37" s="21"/>
      <c r="J37" s="21"/>
      <c r="K37" s="108"/>
      <c r="L37" s="108"/>
      <c r="M37" s="108"/>
      <c r="N37" s="21"/>
      <c r="O37" s="21"/>
      <c r="P37" s="21"/>
      <c r="Q37" s="108"/>
      <c r="R37" s="108"/>
      <c r="S37" s="21"/>
      <c r="T37" s="108"/>
      <c r="U37" s="21"/>
      <c r="V37" s="108"/>
      <c r="W37" s="21"/>
      <c r="X37" s="20"/>
      <c r="Y37" s="107"/>
      <c r="Z37" s="208"/>
    </row>
    <row r="38" spans="1:47" s="7" customFormat="1">
      <c r="B38" s="17"/>
      <c r="C38" s="18" t="s">
        <v>18</v>
      </c>
      <c r="D38" s="18"/>
      <c r="E38" s="15"/>
      <c r="F38" s="14"/>
      <c r="G38" s="13"/>
    </row>
    <row r="39" spans="1:47" s="7" customFormat="1">
      <c r="B39" s="17"/>
      <c r="C39" s="38"/>
      <c r="D39" s="38"/>
      <c r="E39" s="15"/>
      <c r="F39" s="14" t="s">
        <v>17</v>
      </c>
      <c r="G39" s="13"/>
    </row>
    <row r="40" spans="1:47" s="7" customFormat="1">
      <c r="B40" s="17"/>
      <c r="C40" s="38"/>
      <c r="D40" s="38"/>
      <c r="E40" s="15"/>
      <c r="F40" s="14"/>
      <c r="G40" s="13"/>
      <c r="AA40" s="52"/>
      <c r="AB40" s="51"/>
      <c r="AC40" s="54" t="s">
        <v>37</v>
      </c>
      <c r="AD40" s="46">
        <v>129</v>
      </c>
      <c r="AE40" s="50"/>
      <c r="AF40" s="49"/>
      <c r="AG40" s="48"/>
      <c r="AH40" s="53" t="s">
        <v>36</v>
      </c>
      <c r="AI40" s="46">
        <v>122</v>
      </c>
      <c r="AJ40" s="106"/>
    </row>
    <row r="41" spans="1:47" s="7" customFormat="1">
      <c r="B41" s="17"/>
      <c r="C41" s="38"/>
      <c r="D41" s="38"/>
      <c r="E41" s="15"/>
      <c r="F41" s="14"/>
      <c r="G41" s="13"/>
      <c r="AA41" s="52"/>
      <c r="AB41" s="51"/>
      <c r="AC41" s="47" t="s">
        <v>35</v>
      </c>
      <c r="AD41" s="50">
        <v>69.400000000000006</v>
      </c>
      <c r="AE41" s="50"/>
      <c r="AF41" s="49"/>
      <c r="AG41" s="48"/>
      <c r="AH41" s="47" t="s">
        <v>35</v>
      </c>
      <c r="AI41" s="50">
        <v>69.8</v>
      </c>
      <c r="AJ41" s="106"/>
    </row>
    <row r="42" spans="1:47" s="7" customFormat="1">
      <c r="B42" s="17"/>
      <c r="C42" s="38"/>
      <c r="D42" s="38"/>
      <c r="E42" s="15"/>
      <c r="F42" s="14"/>
      <c r="G42" s="13"/>
      <c r="AA42" s="52"/>
      <c r="AB42" s="51"/>
      <c r="AC42" s="47" t="s">
        <v>34</v>
      </c>
      <c r="AD42" s="46">
        <v>72</v>
      </c>
      <c r="AE42" s="50"/>
      <c r="AF42" s="49"/>
      <c r="AG42" s="48"/>
      <c r="AH42" s="47" t="s">
        <v>34</v>
      </c>
      <c r="AI42" s="46">
        <v>72</v>
      </c>
      <c r="AJ42" s="106"/>
    </row>
    <row r="43" spans="1:47" s="7" customFormat="1" ht="16" thickBot="1">
      <c r="B43" s="17"/>
      <c r="C43" s="38"/>
      <c r="D43" s="38"/>
      <c r="E43" s="15"/>
      <c r="F43" s="14"/>
      <c r="G43" s="13"/>
      <c r="AA43" s="42" t="str">
        <f>E48</f>
        <v>H</v>
      </c>
      <c r="AB43" s="44">
        <f>IF(AE43&gt;AJ43,(AE43-AJ43)*3/4,0)</f>
        <v>12.500442477876106</v>
      </c>
      <c r="AC43" s="41"/>
      <c r="AD43" s="40">
        <f>C48</f>
        <v>30.6</v>
      </c>
      <c r="AE43" s="43">
        <f>IF(ISBLANK(AD43),0,IF(LEFT(AA43)="D",AD43*AI40/113+(AI41-AI42),AD43*AD40/113+(AD41-AD42)))</f>
        <v>32.332743362831863</v>
      </c>
      <c r="AF43" s="42" t="str">
        <f>E50</f>
        <v>H</v>
      </c>
      <c r="AG43" s="41">
        <f>IF(AJ43&gt;AE43,ROUND((AJ43-AE43)*3/4,0),0)</f>
        <v>0</v>
      </c>
      <c r="AH43" s="41"/>
      <c r="AI43" s="40">
        <f>C50</f>
        <v>16</v>
      </c>
      <c r="AJ43" s="39">
        <f>IF(ISBLANK(AI43),0,IF(LEFT(AF43)="D",AI43*AI40/113+(AI41-AI42),AI43*AD40/113+(AD41-AD42)))</f>
        <v>15.665486725663722</v>
      </c>
    </row>
    <row r="44" spans="1:47" s="7" customFormat="1" ht="16.5" thickTop="1" thickBot="1">
      <c r="B44" s="17"/>
      <c r="C44" s="38"/>
      <c r="D44" s="38"/>
      <c r="E44" s="15"/>
      <c r="F44" s="14"/>
      <c r="G44" s="13"/>
    </row>
    <row r="45" spans="1:47" s="70" customFormat="1" ht="16" thickBot="1">
      <c r="A45" s="25"/>
      <c r="B45" s="37" t="s">
        <v>33</v>
      </c>
      <c r="C45" s="36"/>
      <c r="D45" s="36"/>
      <c r="E45" s="35"/>
      <c r="F45" s="197" t="s">
        <v>32</v>
      </c>
      <c r="G45" s="155">
        <v>4</v>
      </c>
      <c r="H45" s="156">
        <v>4</v>
      </c>
      <c r="I45" s="156">
        <v>5</v>
      </c>
      <c r="J45" s="156">
        <v>4</v>
      </c>
      <c r="K45" s="156">
        <v>3</v>
      </c>
      <c r="L45" s="156">
        <v>4</v>
      </c>
      <c r="M45" s="156">
        <v>4</v>
      </c>
      <c r="N45" s="156">
        <v>3</v>
      </c>
      <c r="O45" s="156">
        <v>5</v>
      </c>
      <c r="P45" s="156">
        <v>4</v>
      </c>
      <c r="Q45" s="156">
        <v>4</v>
      </c>
      <c r="R45" s="156">
        <v>3</v>
      </c>
      <c r="S45" s="156">
        <v>5</v>
      </c>
      <c r="T45" s="156">
        <v>4</v>
      </c>
      <c r="U45" s="156">
        <v>4</v>
      </c>
      <c r="V45" s="156">
        <v>3</v>
      </c>
      <c r="W45" s="156">
        <v>4</v>
      </c>
      <c r="X45" s="157">
        <v>5</v>
      </c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</row>
    <row r="46" spans="1:47" s="70" customFormat="1" ht="16.5" customHeight="1" thickBot="1">
      <c r="A46" s="25"/>
      <c r="B46" s="203" t="s">
        <v>43</v>
      </c>
      <c r="C46" s="143" t="s">
        <v>31</v>
      </c>
      <c r="D46" s="141" t="s">
        <v>30</v>
      </c>
      <c r="E46" s="429" t="s">
        <v>29</v>
      </c>
      <c r="F46" s="197" t="s">
        <v>28</v>
      </c>
      <c r="G46" s="152">
        <v>18</v>
      </c>
      <c r="H46" s="34">
        <v>15</v>
      </c>
      <c r="I46" s="34">
        <v>16</v>
      </c>
      <c r="J46" s="34">
        <v>4</v>
      </c>
      <c r="K46" s="34">
        <v>12</v>
      </c>
      <c r="L46" s="34">
        <v>1</v>
      </c>
      <c r="M46" s="34">
        <v>10</v>
      </c>
      <c r="N46" s="34">
        <v>6</v>
      </c>
      <c r="O46" s="34">
        <v>3</v>
      </c>
      <c r="P46" s="34">
        <v>9</v>
      </c>
      <c r="Q46" s="34">
        <v>17</v>
      </c>
      <c r="R46" s="34">
        <v>11</v>
      </c>
      <c r="S46" s="34">
        <v>13</v>
      </c>
      <c r="T46" s="34">
        <v>5</v>
      </c>
      <c r="U46" s="34">
        <v>14</v>
      </c>
      <c r="V46" s="34">
        <v>7</v>
      </c>
      <c r="W46" s="34">
        <v>2</v>
      </c>
      <c r="X46" s="158">
        <v>8</v>
      </c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</row>
    <row r="47" spans="1:47" s="70" customFormat="1" ht="16" thickBot="1">
      <c r="A47" s="25"/>
      <c r="B47" s="145" t="s">
        <v>27</v>
      </c>
      <c r="C47" s="144" t="s">
        <v>26</v>
      </c>
      <c r="D47" s="142" t="s">
        <v>25</v>
      </c>
      <c r="E47" s="430"/>
      <c r="F47" s="197" t="s">
        <v>24</v>
      </c>
      <c r="G47" s="159">
        <v>1</v>
      </c>
      <c r="H47" s="160">
        <v>2</v>
      </c>
      <c r="I47" s="160">
        <v>3</v>
      </c>
      <c r="J47" s="160">
        <v>4</v>
      </c>
      <c r="K47" s="160">
        <v>5</v>
      </c>
      <c r="L47" s="160">
        <v>6</v>
      </c>
      <c r="M47" s="160">
        <v>7</v>
      </c>
      <c r="N47" s="160">
        <v>8</v>
      </c>
      <c r="O47" s="160">
        <v>9</v>
      </c>
      <c r="P47" s="160">
        <v>10</v>
      </c>
      <c r="Q47" s="160">
        <v>11</v>
      </c>
      <c r="R47" s="160">
        <v>12</v>
      </c>
      <c r="S47" s="160">
        <v>13</v>
      </c>
      <c r="T47" s="160">
        <v>14</v>
      </c>
      <c r="U47" s="160">
        <v>15</v>
      </c>
      <c r="V47" s="160">
        <v>16</v>
      </c>
      <c r="W47" s="160">
        <v>17</v>
      </c>
      <c r="X47" s="161">
        <v>18</v>
      </c>
      <c r="Y47" s="31" t="s">
        <v>23</v>
      </c>
      <c r="Z47" s="20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</row>
    <row r="48" spans="1:47" ht="30" customHeight="1" thickBot="1">
      <c r="B48" s="167" t="s">
        <v>22</v>
      </c>
      <c r="C48" s="166">
        <v>30.6</v>
      </c>
      <c r="D48" s="30">
        <f>AE43</f>
        <v>32.332743362831863</v>
      </c>
      <c r="E48" s="24" t="s">
        <v>19</v>
      </c>
      <c r="F48" s="154"/>
      <c r="G48" s="194"/>
      <c r="H48" s="194"/>
      <c r="I48" s="194"/>
      <c r="J48" s="194"/>
      <c r="K48" s="194"/>
      <c r="L48" s="194"/>
      <c r="M48" s="194"/>
      <c r="N48" s="194"/>
      <c r="O48" s="194"/>
      <c r="P48" s="194"/>
      <c r="Q48" s="194"/>
      <c r="R48" s="194"/>
      <c r="S48" s="194"/>
      <c r="T48" s="194"/>
      <c r="U48" s="194"/>
      <c r="V48" s="194"/>
      <c r="W48" s="194"/>
      <c r="X48" s="194"/>
      <c r="Y48" s="29"/>
      <c r="Z48" s="14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25" customFormat="1" ht="30" customHeight="1" thickBot="1">
      <c r="B49" s="146"/>
      <c r="C49" s="146"/>
      <c r="D49" s="200" t="s">
        <v>21</v>
      </c>
      <c r="E49" s="28">
        <f>ROUND(AB43,0)</f>
        <v>13</v>
      </c>
      <c r="F49" s="27"/>
      <c r="G49" s="193" t="str">
        <f>IF($E49&gt;=G46,1,"")</f>
        <v/>
      </c>
      <c r="H49" s="193" t="str">
        <f t="shared" ref="H49:X49" si="2">IF($E49&gt;=H46,1,"")</f>
        <v/>
      </c>
      <c r="I49" s="193" t="str">
        <f t="shared" si="2"/>
        <v/>
      </c>
      <c r="J49" s="193">
        <f t="shared" si="2"/>
        <v>1</v>
      </c>
      <c r="K49" s="193">
        <f t="shared" si="2"/>
        <v>1</v>
      </c>
      <c r="L49" s="193">
        <f t="shared" si="2"/>
        <v>1</v>
      </c>
      <c r="M49" s="193">
        <f t="shared" si="2"/>
        <v>1</v>
      </c>
      <c r="N49" s="193">
        <f t="shared" si="2"/>
        <v>1</v>
      </c>
      <c r="O49" s="193">
        <f t="shared" si="2"/>
        <v>1</v>
      </c>
      <c r="P49" s="193">
        <f t="shared" si="2"/>
        <v>1</v>
      </c>
      <c r="Q49" s="193" t="str">
        <f t="shared" si="2"/>
        <v/>
      </c>
      <c r="R49" s="193">
        <f t="shared" si="2"/>
        <v>1</v>
      </c>
      <c r="S49" s="193">
        <f t="shared" si="2"/>
        <v>1</v>
      </c>
      <c r="T49" s="193">
        <f t="shared" si="2"/>
        <v>1</v>
      </c>
      <c r="U49" s="193" t="str">
        <f t="shared" si="2"/>
        <v/>
      </c>
      <c r="V49" s="193">
        <f t="shared" si="2"/>
        <v>1</v>
      </c>
      <c r="W49" s="193">
        <f t="shared" si="2"/>
        <v>1</v>
      </c>
      <c r="X49" s="193">
        <f t="shared" si="2"/>
        <v>1</v>
      </c>
      <c r="Y49" s="26"/>
      <c r="Z49" s="16"/>
    </row>
    <row r="50" spans="1:47" s="7" customFormat="1" ht="30" customHeight="1" thickBot="1">
      <c r="B50" s="167" t="s">
        <v>20</v>
      </c>
      <c r="C50" s="168">
        <v>16</v>
      </c>
      <c r="D50" s="165">
        <f>AJ43</f>
        <v>15.665486725663722</v>
      </c>
      <c r="E50" s="24" t="s">
        <v>19</v>
      </c>
      <c r="F50" s="23"/>
      <c r="G50" s="22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0"/>
      <c r="Y50" s="19"/>
      <c r="Z50" s="14"/>
    </row>
    <row r="51" spans="1:47" s="7" customFormat="1">
      <c r="B51" s="17"/>
      <c r="C51" s="18" t="s">
        <v>18</v>
      </c>
      <c r="D51" s="18"/>
      <c r="E51" s="15"/>
      <c r="F51" s="14"/>
      <c r="G51" s="13"/>
    </row>
    <row r="52" spans="1:47" s="7" customFormat="1">
      <c r="B52" s="17"/>
      <c r="C52" s="16"/>
      <c r="D52" s="16"/>
      <c r="E52" s="15"/>
      <c r="F52" s="14" t="s">
        <v>17</v>
      </c>
      <c r="G52" s="13"/>
    </row>
    <row r="53" spans="1:47" s="7" customFormat="1">
      <c r="B53" s="17"/>
      <c r="C53" s="38"/>
      <c r="D53" s="38"/>
      <c r="E53" s="15"/>
      <c r="F53" s="14"/>
      <c r="G53" s="13"/>
    </row>
    <row r="54" spans="1:47" s="7" customFormat="1">
      <c r="B54" s="17"/>
      <c r="C54" s="38"/>
      <c r="D54" s="38"/>
      <c r="E54" s="15"/>
      <c r="F54" s="14"/>
      <c r="G54" s="13"/>
      <c r="AA54" s="52"/>
      <c r="AB54" s="51"/>
      <c r="AC54" s="54" t="s">
        <v>37</v>
      </c>
      <c r="AD54" s="103">
        <v>112</v>
      </c>
      <c r="AE54" s="50"/>
      <c r="AF54" s="49"/>
      <c r="AG54" s="48"/>
      <c r="AH54" s="53" t="s">
        <v>36</v>
      </c>
      <c r="AI54" s="103">
        <v>117</v>
      </c>
      <c r="AJ54" s="45"/>
      <c r="AK54" s="102"/>
      <c r="AL54" s="105"/>
    </row>
    <row r="55" spans="1:47" s="7" customFormat="1">
      <c r="B55" s="17"/>
      <c r="C55" s="38"/>
      <c r="D55" s="38"/>
      <c r="E55" s="15"/>
      <c r="F55" s="14"/>
      <c r="G55" s="13"/>
      <c r="AA55" s="52"/>
      <c r="AB55" s="51"/>
      <c r="AC55" s="47" t="s">
        <v>35</v>
      </c>
      <c r="AD55" s="104">
        <v>64.8</v>
      </c>
      <c r="AE55" s="50"/>
      <c r="AF55" s="49"/>
      <c r="AG55" s="48"/>
      <c r="AH55" s="47" t="s">
        <v>35</v>
      </c>
      <c r="AI55" s="104">
        <v>66</v>
      </c>
      <c r="AJ55" s="45"/>
      <c r="AK55" s="102"/>
      <c r="AL55" s="101"/>
    </row>
    <row r="56" spans="1:47" s="7" customFormat="1">
      <c r="B56" s="17"/>
      <c r="C56" s="38"/>
      <c r="D56" s="38"/>
      <c r="E56" s="15"/>
      <c r="F56" s="14"/>
      <c r="G56" s="13"/>
      <c r="AA56" s="52"/>
      <c r="AB56" s="51"/>
      <c r="AC56" s="47" t="s">
        <v>34</v>
      </c>
      <c r="AD56" s="103">
        <v>67</v>
      </c>
      <c r="AE56" s="50"/>
      <c r="AF56" s="49"/>
      <c r="AG56" s="48"/>
      <c r="AH56" s="47" t="s">
        <v>34</v>
      </c>
      <c r="AI56" s="103">
        <v>67</v>
      </c>
      <c r="AJ56" s="45"/>
      <c r="AK56" s="102"/>
      <c r="AL56" s="101"/>
    </row>
    <row r="57" spans="1:47" s="7" customFormat="1" ht="16" thickBot="1">
      <c r="B57" s="17"/>
      <c r="C57" s="38"/>
      <c r="D57" s="38"/>
      <c r="E57" s="15"/>
      <c r="F57" s="14"/>
      <c r="G57" s="13"/>
      <c r="AA57" s="42" t="str">
        <f>E62</f>
        <v>H</v>
      </c>
      <c r="AB57" s="44">
        <f>IF(AE57&gt;AJ57,(AE57-AJ57)*3/4,0)</f>
        <v>10.630088495575224</v>
      </c>
      <c r="AC57" s="41"/>
      <c r="AD57" s="40">
        <f>C62</f>
        <v>30.6</v>
      </c>
      <c r="AE57" s="43">
        <f>IF(ISBLANK(AD57),0,IF(LEFT(AA57)="D",AD57*AI54/113+(AI55-AI56),AD57*AD54/113+(AD55-AD56)))</f>
        <v>28.12920353982301</v>
      </c>
      <c r="AF57" s="42" t="str">
        <f>E64</f>
        <v>H</v>
      </c>
      <c r="AG57" s="41">
        <f>IF(AJ57&gt;AE57,ROUND((AJ57-AE57)*3/4,0),0)</f>
        <v>0</v>
      </c>
      <c r="AH57" s="41"/>
      <c r="AI57" s="40">
        <f>C64</f>
        <v>16.3</v>
      </c>
      <c r="AJ57" s="39">
        <f>IF(ISBLANK(AI57),0,IF(LEFT(AF57)="D",AI57*AI54/113+(AI55-AI56),AI57*AD54/113+(AD55-AD56)))</f>
        <v>13.955752212389378</v>
      </c>
    </row>
    <row r="58" spans="1:47" s="7" customFormat="1" ht="16.5" thickTop="1" thickBot="1">
      <c r="B58" s="17"/>
      <c r="C58" s="38"/>
      <c r="D58" s="38"/>
      <c r="E58" s="15"/>
      <c r="F58" s="14"/>
      <c r="G58" s="13"/>
    </row>
    <row r="59" spans="1:47" s="70" customFormat="1" ht="16" thickBot="1">
      <c r="A59" s="25"/>
      <c r="B59" s="37" t="s">
        <v>33</v>
      </c>
      <c r="C59" s="36"/>
      <c r="D59" s="36"/>
      <c r="E59" s="35"/>
      <c r="F59" s="197" t="s">
        <v>32</v>
      </c>
      <c r="G59" s="155">
        <v>4</v>
      </c>
      <c r="H59" s="156">
        <v>3</v>
      </c>
      <c r="I59" s="156">
        <v>3</v>
      </c>
      <c r="J59" s="156">
        <v>4</v>
      </c>
      <c r="K59" s="156">
        <v>3</v>
      </c>
      <c r="L59" s="156">
        <v>5</v>
      </c>
      <c r="M59" s="156">
        <v>3</v>
      </c>
      <c r="N59" s="156">
        <v>4</v>
      </c>
      <c r="O59" s="156">
        <v>4</v>
      </c>
      <c r="P59" s="156">
        <v>4</v>
      </c>
      <c r="Q59" s="156">
        <v>4</v>
      </c>
      <c r="R59" s="156">
        <v>4</v>
      </c>
      <c r="S59" s="156">
        <v>3</v>
      </c>
      <c r="T59" s="156">
        <v>3</v>
      </c>
      <c r="U59" s="156">
        <v>4</v>
      </c>
      <c r="V59" s="156">
        <v>4</v>
      </c>
      <c r="W59" s="156">
        <v>5</v>
      </c>
      <c r="X59" s="157">
        <v>3</v>
      </c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</row>
    <row r="60" spans="1:47" s="70" customFormat="1" ht="16.5" customHeight="1" thickBot="1">
      <c r="A60" s="25"/>
      <c r="B60" s="203" t="s">
        <v>42</v>
      </c>
      <c r="C60" s="162" t="s">
        <v>31</v>
      </c>
      <c r="D60" s="141" t="s">
        <v>30</v>
      </c>
      <c r="E60" s="429" t="s">
        <v>29</v>
      </c>
      <c r="F60" s="197" t="s">
        <v>28</v>
      </c>
      <c r="G60" s="152">
        <v>13</v>
      </c>
      <c r="H60" s="34">
        <v>11</v>
      </c>
      <c r="I60" s="34">
        <v>5</v>
      </c>
      <c r="J60" s="34">
        <v>9</v>
      </c>
      <c r="K60" s="34">
        <v>15</v>
      </c>
      <c r="L60" s="34">
        <v>7</v>
      </c>
      <c r="M60" s="34">
        <v>17</v>
      </c>
      <c r="N60" s="34">
        <v>3</v>
      </c>
      <c r="O60" s="34">
        <v>1</v>
      </c>
      <c r="P60" s="34">
        <v>12</v>
      </c>
      <c r="Q60" s="34">
        <v>14</v>
      </c>
      <c r="R60" s="34">
        <v>18</v>
      </c>
      <c r="S60" s="34">
        <v>6</v>
      </c>
      <c r="T60" s="34">
        <v>8</v>
      </c>
      <c r="U60" s="34">
        <v>10</v>
      </c>
      <c r="V60" s="34">
        <v>16</v>
      </c>
      <c r="W60" s="34">
        <v>4</v>
      </c>
      <c r="X60" s="158">
        <v>2</v>
      </c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</row>
    <row r="61" spans="1:47" s="70" customFormat="1" ht="16" thickBot="1">
      <c r="A61" s="25"/>
      <c r="B61" s="170" t="s">
        <v>27</v>
      </c>
      <c r="C61" s="171" t="s">
        <v>26</v>
      </c>
      <c r="D61" s="142" t="s">
        <v>25</v>
      </c>
      <c r="E61" s="430"/>
      <c r="F61" s="197" t="s">
        <v>24</v>
      </c>
      <c r="G61" s="159">
        <v>1</v>
      </c>
      <c r="H61" s="160">
        <v>2</v>
      </c>
      <c r="I61" s="160">
        <v>3</v>
      </c>
      <c r="J61" s="160">
        <v>4</v>
      </c>
      <c r="K61" s="160">
        <v>5</v>
      </c>
      <c r="L61" s="160">
        <v>6</v>
      </c>
      <c r="M61" s="160">
        <v>7</v>
      </c>
      <c r="N61" s="160">
        <v>8</v>
      </c>
      <c r="O61" s="160">
        <v>9</v>
      </c>
      <c r="P61" s="160">
        <v>10</v>
      </c>
      <c r="Q61" s="160">
        <v>11</v>
      </c>
      <c r="R61" s="160">
        <v>12</v>
      </c>
      <c r="S61" s="160">
        <v>13</v>
      </c>
      <c r="T61" s="160">
        <v>14</v>
      </c>
      <c r="U61" s="160">
        <v>15</v>
      </c>
      <c r="V61" s="160">
        <v>16</v>
      </c>
      <c r="W61" s="160">
        <v>17</v>
      </c>
      <c r="X61" s="161">
        <v>18</v>
      </c>
      <c r="Y61" s="31" t="s">
        <v>23</v>
      </c>
      <c r="Z61" s="20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</row>
    <row r="62" spans="1:47" ht="30" customHeight="1" thickBot="1">
      <c r="B62" s="149" t="s">
        <v>22</v>
      </c>
      <c r="C62" s="172">
        <v>30.6</v>
      </c>
      <c r="D62" s="148">
        <f>AE57</f>
        <v>28.12920353982301</v>
      </c>
      <c r="E62" s="24" t="s">
        <v>19</v>
      </c>
      <c r="F62" s="154"/>
      <c r="G62" s="194"/>
      <c r="H62" s="194"/>
      <c r="I62" s="194"/>
      <c r="J62" s="194"/>
      <c r="K62" s="194"/>
      <c r="L62" s="194"/>
      <c r="M62" s="194"/>
      <c r="N62" s="194"/>
      <c r="O62" s="194"/>
      <c r="P62" s="194"/>
      <c r="Q62" s="194"/>
      <c r="R62" s="194"/>
      <c r="S62" s="194"/>
      <c r="T62" s="194"/>
      <c r="U62" s="194"/>
      <c r="V62" s="194"/>
      <c r="W62" s="194"/>
      <c r="X62" s="194"/>
      <c r="Y62" s="29"/>
      <c r="Z62" s="14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25" customFormat="1" ht="30" customHeight="1" thickBot="1">
      <c r="B63" s="146"/>
      <c r="C63" s="146"/>
      <c r="D63" s="200" t="s">
        <v>21</v>
      </c>
      <c r="E63" s="28">
        <f>ROUND(AB57,0)</f>
        <v>11</v>
      </c>
      <c r="F63" s="27"/>
      <c r="G63" s="193" t="str">
        <f>IF($E63&gt;=G60,1,"")</f>
        <v/>
      </c>
      <c r="H63" s="193">
        <f t="shared" ref="H63:X63" si="3">IF($E63&gt;=H60,1,"")</f>
        <v>1</v>
      </c>
      <c r="I63" s="193">
        <f t="shared" si="3"/>
        <v>1</v>
      </c>
      <c r="J63" s="193">
        <f t="shared" si="3"/>
        <v>1</v>
      </c>
      <c r="K63" s="193" t="str">
        <f t="shared" si="3"/>
        <v/>
      </c>
      <c r="L63" s="193">
        <f t="shared" si="3"/>
        <v>1</v>
      </c>
      <c r="M63" s="193" t="str">
        <f t="shared" si="3"/>
        <v/>
      </c>
      <c r="N63" s="193">
        <f t="shared" si="3"/>
        <v>1</v>
      </c>
      <c r="O63" s="193">
        <f t="shared" si="3"/>
        <v>1</v>
      </c>
      <c r="P63" s="193" t="str">
        <f t="shared" si="3"/>
        <v/>
      </c>
      <c r="Q63" s="193" t="str">
        <f t="shared" si="3"/>
        <v/>
      </c>
      <c r="R63" s="193" t="str">
        <f t="shared" si="3"/>
        <v/>
      </c>
      <c r="S63" s="193">
        <f t="shared" si="3"/>
        <v>1</v>
      </c>
      <c r="T63" s="193">
        <f t="shared" si="3"/>
        <v>1</v>
      </c>
      <c r="U63" s="193">
        <f t="shared" si="3"/>
        <v>1</v>
      </c>
      <c r="V63" s="193" t="str">
        <f t="shared" si="3"/>
        <v/>
      </c>
      <c r="W63" s="193">
        <f t="shared" si="3"/>
        <v>1</v>
      </c>
      <c r="X63" s="193">
        <f t="shared" si="3"/>
        <v>1</v>
      </c>
      <c r="Y63" s="26"/>
      <c r="Z63" s="16"/>
    </row>
    <row r="64" spans="1:47" s="7" customFormat="1" ht="30" customHeight="1" thickBot="1">
      <c r="B64" s="149" t="s">
        <v>20</v>
      </c>
      <c r="C64" s="172">
        <v>16.3</v>
      </c>
      <c r="D64" s="165">
        <f>AJ57</f>
        <v>13.955752212389378</v>
      </c>
      <c r="E64" s="24" t="s">
        <v>19</v>
      </c>
      <c r="F64" s="23"/>
      <c r="G64" s="22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0"/>
      <c r="Y64" s="19"/>
      <c r="Z64" s="14"/>
    </row>
    <row r="65" spans="1:47" s="7" customFormat="1">
      <c r="B65" s="17"/>
      <c r="C65" s="18" t="s">
        <v>18</v>
      </c>
      <c r="D65" s="18"/>
      <c r="E65" s="15"/>
      <c r="F65" s="14"/>
      <c r="G65" s="13"/>
    </row>
    <row r="66" spans="1:47" s="7" customFormat="1">
      <c r="B66" s="17"/>
      <c r="C66" s="16"/>
      <c r="D66" s="16"/>
      <c r="E66" s="15"/>
      <c r="F66" s="14" t="s">
        <v>17</v>
      </c>
      <c r="G66" s="13"/>
    </row>
    <row r="67" spans="1:47">
      <c r="AK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7" customFormat="1">
      <c r="B68" s="17"/>
      <c r="C68" s="38"/>
      <c r="D68" s="38"/>
      <c r="E68" s="15"/>
      <c r="F68" s="14"/>
      <c r="G68" s="13"/>
      <c r="AA68" s="52"/>
      <c r="AB68" s="51"/>
      <c r="AC68" s="54" t="s">
        <v>37</v>
      </c>
      <c r="AD68" s="46">
        <v>126</v>
      </c>
      <c r="AE68" s="50"/>
      <c r="AF68" s="49"/>
      <c r="AG68" s="48"/>
      <c r="AH68" s="53" t="s">
        <v>36</v>
      </c>
      <c r="AI68" s="46">
        <v>121</v>
      </c>
      <c r="AJ68" s="45"/>
    </row>
    <row r="69" spans="1:47" s="7" customFormat="1">
      <c r="B69" s="17"/>
      <c r="C69" s="38"/>
      <c r="D69" s="38"/>
      <c r="E69" s="15"/>
      <c r="F69" s="14"/>
      <c r="G69" s="13"/>
      <c r="AA69" s="52"/>
      <c r="AB69" s="51"/>
      <c r="AC69" s="47" t="s">
        <v>35</v>
      </c>
      <c r="AD69" s="50">
        <v>69.900000000000006</v>
      </c>
      <c r="AE69" s="50"/>
      <c r="AF69" s="49"/>
      <c r="AG69" s="48"/>
      <c r="AH69" s="47" t="s">
        <v>35</v>
      </c>
      <c r="AI69" s="50">
        <v>70.599999999999994</v>
      </c>
      <c r="AJ69" s="45"/>
    </row>
    <row r="70" spans="1:47" s="7" customFormat="1">
      <c r="B70" s="17"/>
      <c r="C70" s="38"/>
      <c r="D70" s="38"/>
      <c r="E70" s="15"/>
      <c r="F70" s="14"/>
      <c r="G70" s="13"/>
      <c r="AA70" s="52"/>
      <c r="AB70" s="51"/>
      <c r="AC70" s="47" t="s">
        <v>34</v>
      </c>
      <c r="AD70" s="46">
        <v>71</v>
      </c>
      <c r="AE70" s="50"/>
      <c r="AF70" s="49"/>
      <c r="AG70" s="48"/>
      <c r="AH70" s="47" t="s">
        <v>34</v>
      </c>
      <c r="AI70" s="46">
        <v>71</v>
      </c>
      <c r="AJ70" s="45"/>
    </row>
    <row r="71" spans="1:47" s="7" customFormat="1" ht="16" thickBot="1">
      <c r="B71" s="17"/>
      <c r="C71" s="38"/>
      <c r="D71" s="38"/>
      <c r="E71" s="15"/>
      <c r="F71" s="14"/>
      <c r="G71" s="13"/>
      <c r="AA71" s="42" t="str">
        <f>E76</f>
        <v>H</v>
      </c>
      <c r="AB71" s="44">
        <f>IF(AE71&gt;AJ71,(AE71-AJ71)*3/4,0)</f>
        <v>11.958849557522129</v>
      </c>
      <c r="AC71" s="41"/>
      <c r="AD71" s="40">
        <f>C76</f>
        <v>30.6</v>
      </c>
      <c r="AE71" s="43">
        <f>IF(ISBLANK(AD71),0,IF(LEFT(AA71)="D",AD71*AI68/113+(AI69-AI70),AD71*AD68/113+(AD69-AD70)))</f>
        <v>33.020353982300897</v>
      </c>
      <c r="AF71" s="42" t="str">
        <f>E78</f>
        <v>H</v>
      </c>
      <c r="AG71" s="41">
        <f>IF(AJ71&gt;AE71,ROUND((AJ71-AE71)*3/4,0),0)</f>
        <v>0</v>
      </c>
      <c r="AH71" s="41"/>
      <c r="AI71" s="40">
        <f>C78</f>
        <v>16.3</v>
      </c>
      <c r="AJ71" s="39">
        <f>IF(ISBLANK(AI71),0,IF(LEFT(AF71)="D",AI71*AI68/113+(AI69-AI70),AI71*AD68/113+(AD69-AD70)))</f>
        <v>17.07522123893806</v>
      </c>
    </row>
    <row r="72" spans="1:47" s="7" customFormat="1" ht="16.5" thickTop="1" thickBot="1">
      <c r="B72" s="17"/>
      <c r="C72" s="38"/>
      <c r="D72" s="38"/>
      <c r="E72" s="15"/>
      <c r="F72" s="14"/>
      <c r="G72" s="13"/>
    </row>
    <row r="73" spans="1:47" s="70" customFormat="1" ht="16" thickBot="1">
      <c r="A73" s="25"/>
      <c r="B73" s="37" t="s">
        <v>33</v>
      </c>
      <c r="C73" s="36"/>
      <c r="D73" s="36"/>
      <c r="E73" s="35"/>
      <c r="F73" s="197" t="s">
        <v>32</v>
      </c>
      <c r="G73" s="151">
        <v>4</v>
      </c>
      <c r="H73" s="32">
        <v>5</v>
      </c>
      <c r="I73" s="32">
        <v>4</v>
      </c>
      <c r="J73" s="32">
        <v>3</v>
      </c>
      <c r="K73" s="32">
        <v>5</v>
      </c>
      <c r="L73" s="32">
        <v>4</v>
      </c>
      <c r="M73" s="32">
        <v>3</v>
      </c>
      <c r="N73" s="32">
        <v>4</v>
      </c>
      <c r="O73" s="32">
        <v>4</v>
      </c>
      <c r="P73" s="32">
        <v>4</v>
      </c>
      <c r="Q73" s="32">
        <v>3</v>
      </c>
      <c r="R73" s="32">
        <v>5</v>
      </c>
      <c r="S73" s="32">
        <v>4</v>
      </c>
      <c r="T73" s="32">
        <v>3</v>
      </c>
      <c r="U73" s="32">
        <v>5</v>
      </c>
      <c r="V73" s="32">
        <v>4</v>
      </c>
      <c r="W73" s="32">
        <v>4</v>
      </c>
      <c r="X73" s="32">
        <v>3</v>
      </c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</row>
    <row r="74" spans="1:47" s="70" customFormat="1" ht="16.5" customHeight="1" thickBot="1">
      <c r="A74" s="25"/>
      <c r="B74" s="203" t="s">
        <v>41</v>
      </c>
      <c r="C74" s="143" t="s">
        <v>31</v>
      </c>
      <c r="D74" s="141" t="s">
        <v>30</v>
      </c>
      <c r="E74" s="429" t="s">
        <v>29</v>
      </c>
      <c r="F74" s="197" t="s">
        <v>28</v>
      </c>
      <c r="G74" s="152">
        <v>5</v>
      </c>
      <c r="H74" s="34">
        <v>7</v>
      </c>
      <c r="I74" s="34">
        <v>17</v>
      </c>
      <c r="J74" s="34">
        <v>13</v>
      </c>
      <c r="K74" s="34">
        <v>1</v>
      </c>
      <c r="L74" s="34">
        <v>3</v>
      </c>
      <c r="M74" s="34">
        <v>15</v>
      </c>
      <c r="N74" s="34">
        <v>11</v>
      </c>
      <c r="O74" s="34">
        <v>9</v>
      </c>
      <c r="P74" s="34">
        <v>12</v>
      </c>
      <c r="Q74" s="34">
        <v>14</v>
      </c>
      <c r="R74" s="34">
        <v>2</v>
      </c>
      <c r="S74" s="34">
        <v>10</v>
      </c>
      <c r="T74" s="34">
        <v>18</v>
      </c>
      <c r="U74" s="34">
        <v>8</v>
      </c>
      <c r="V74" s="34">
        <v>6</v>
      </c>
      <c r="W74" s="34">
        <v>4</v>
      </c>
      <c r="X74" s="34">
        <v>16</v>
      </c>
      <c r="Y74" s="33"/>
      <c r="Z74" s="33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</row>
    <row r="75" spans="1:47" s="70" customFormat="1" ht="16" thickBot="1">
      <c r="A75" s="25"/>
      <c r="B75" s="145" t="s">
        <v>27</v>
      </c>
      <c r="C75" s="144" t="s">
        <v>26</v>
      </c>
      <c r="D75" s="142" t="s">
        <v>25</v>
      </c>
      <c r="E75" s="430"/>
      <c r="F75" s="198" t="s">
        <v>24</v>
      </c>
      <c r="G75" s="153">
        <v>1</v>
      </c>
      <c r="H75" s="32">
        <v>2</v>
      </c>
      <c r="I75" s="32">
        <v>3</v>
      </c>
      <c r="J75" s="32">
        <v>4</v>
      </c>
      <c r="K75" s="32">
        <v>5</v>
      </c>
      <c r="L75" s="32">
        <v>6</v>
      </c>
      <c r="M75" s="32">
        <v>7</v>
      </c>
      <c r="N75" s="32">
        <v>8</v>
      </c>
      <c r="O75" s="32">
        <v>9</v>
      </c>
      <c r="P75" s="32">
        <v>10</v>
      </c>
      <c r="Q75" s="32">
        <v>11</v>
      </c>
      <c r="R75" s="32">
        <v>12</v>
      </c>
      <c r="S75" s="32">
        <v>13</v>
      </c>
      <c r="T75" s="32">
        <v>14</v>
      </c>
      <c r="U75" s="32">
        <v>15</v>
      </c>
      <c r="V75" s="32">
        <v>16</v>
      </c>
      <c r="W75" s="32">
        <v>17</v>
      </c>
      <c r="X75" s="32">
        <v>18</v>
      </c>
      <c r="Y75" s="31" t="s">
        <v>23</v>
      </c>
      <c r="Z75" s="20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</row>
    <row r="76" spans="1:47" ht="30" customHeight="1" thickBot="1">
      <c r="B76" s="167" t="s">
        <v>22</v>
      </c>
      <c r="C76" s="172">
        <v>30.6</v>
      </c>
      <c r="D76" s="148">
        <f>AE71</f>
        <v>33.020353982300897</v>
      </c>
      <c r="E76" s="24" t="s">
        <v>19</v>
      </c>
      <c r="F76" s="154"/>
      <c r="G76" s="195"/>
      <c r="H76" s="195"/>
      <c r="I76" s="195"/>
      <c r="J76" s="195"/>
      <c r="K76" s="195"/>
      <c r="L76" s="195"/>
      <c r="M76" s="195"/>
      <c r="N76" s="195"/>
      <c r="O76" s="195"/>
      <c r="P76" s="195"/>
      <c r="Q76" s="195"/>
      <c r="R76" s="195"/>
      <c r="S76" s="195"/>
      <c r="T76" s="195"/>
      <c r="U76" s="195"/>
      <c r="V76" s="195"/>
      <c r="W76" s="195"/>
      <c r="X76" s="195"/>
      <c r="Y76" s="29"/>
      <c r="Z76" s="14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s="25" customFormat="1" ht="30" customHeight="1" thickBot="1">
      <c r="B77" s="146"/>
      <c r="C77" s="146"/>
      <c r="D77" s="200" t="s">
        <v>21</v>
      </c>
      <c r="E77" s="28">
        <f>ROUND(AB71,0)</f>
        <v>12</v>
      </c>
      <c r="F77" s="27"/>
      <c r="G77" s="193">
        <f>IF($E77&gt;=G74,1,"")</f>
        <v>1</v>
      </c>
      <c r="H77" s="193">
        <f>IF($E77&gt;=H74,1,"")</f>
        <v>1</v>
      </c>
      <c r="I77" s="193" t="str">
        <f t="shared" ref="I77:X77" si="4">IF($E77&gt;=I74,1,"")</f>
        <v/>
      </c>
      <c r="J77" s="193" t="str">
        <f t="shared" si="4"/>
        <v/>
      </c>
      <c r="K77" s="193">
        <f t="shared" si="4"/>
        <v>1</v>
      </c>
      <c r="L77" s="193">
        <f t="shared" si="4"/>
        <v>1</v>
      </c>
      <c r="M77" s="193" t="str">
        <f t="shared" si="4"/>
        <v/>
      </c>
      <c r="N77" s="193">
        <f t="shared" si="4"/>
        <v>1</v>
      </c>
      <c r="O77" s="193">
        <f t="shared" si="4"/>
        <v>1</v>
      </c>
      <c r="P77" s="193">
        <f t="shared" si="4"/>
        <v>1</v>
      </c>
      <c r="Q77" s="193" t="str">
        <f t="shared" si="4"/>
        <v/>
      </c>
      <c r="R77" s="193">
        <f t="shared" si="4"/>
        <v>1</v>
      </c>
      <c r="S77" s="193">
        <f t="shared" si="4"/>
        <v>1</v>
      </c>
      <c r="T77" s="193" t="str">
        <f t="shared" si="4"/>
        <v/>
      </c>
      <c r="U77" s="193">
        <f t="shared" si="4"/>
        <v>1</v>
      </c>
      <c r="V77" s="193">
        <f t="shared" si="4"/>
        <v>1</v>
      </c>
      <c r="W77" s="193">
        <f t="shared" si="4"/>
        <v>1</v>
      </c>
      <c r="X77" s="193" t="str">
        <f t="shared" si="4"/>
        <v/>
      </c>
      <c r="Y77" s="26"/>
      <c r="Z77" s="16"/>
    </row>
    <row r="78" spans="1:47" s="7" customFormat="1" ht="30" customHeight="1" thickBot="1">
      <c r="B78" s="149" t="s">
        <v>20</v>
      </c>
      <c r="C78" s="172">
        <v>16.3</v>
      </c>
      <c r="D78" s="165">
        <f>AJ71</f>
        <v>17.07522123893806</v>
      </c>
      <c r="E78" s="24" t="s">
        <v>19</v>
      </c>
      <c r="F78" s="23"/>
      <c r="G78" s="22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0"/>
      <c r="Y78" s="19"/>
      <c r="Z78" s="14"/>
    </row>
    <row r="79" spans="1:47" s="7" customFormat="1">
      <c r="B79" s="17"/>
      <c r="C79" s="18" t="s">
        <v>18</v>
      </c>
      <c r="D79" s="18"/>
      <c r="E79" s="15"/>
      <c r="F79" s="14"/>
      <c r="G79" s="13"/>
    </row>
    <row r="80" spans="1:47" s="7" customFormat="1">
      <c r="B80" s="17"/>
      <c r="C80" s="16"/>
      <c r="D80" s="16"/>
      <c r="E80" s="15"/>
      <c r="F80" s="14" t="s">
        <v>17</v>
      </c>
      <c r="G80" s="13"/>
    </row>
    <row r="81" spans="1:47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96"/>
      <c r="AB81" s="95"/>
      <c r="AC81" s="100" t="s">
        <v>37</v>
      </c>
      <c r="AD81" s="90">
        <v>122</v>
      </c>
      <c r="AE81" s="94"/>
      <c r="AF81" s="93"/>
      <c r="AG81" s="92"/>
      <c r="AH81" s="99" t="s">
        <v>36</v>
      </c>
      <c r="AI81" s="90">
        <v>119</v>
      </c>
      <c r="AJ81" s="89"/>
      <c r="AK81" s="83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7" customFormat="1">
      <c r="A82" s="83"/>
      <c r="B82" s="83"/>
      <c r="C82" s="83"/>
      <c r="D82" s="83"/>
      <c r="E82" s="98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96"/>
      <c r="AB82" s="95"/>
      <c r="AC82" s="91" t="s">
        <v>35</v>
      </c>
      <c r="AD82" s="97">
        <v>70.2</v>
      </c>
      <c r="AE82" s="94"/>
      <c r="AF82" s="93"/>
      <c r="AG82" s="92"/>
      <c r="AH82" s="91" t="s">
        <v>35</v>
      </c>
      <c r="AI82" s="97">
        <v>71.8</v>
      </c>
      <c r="AJ82" s="89"/>
      <c r="AK82" s="83"/>
    </row>
    <row r="83" spans="1:47" s="7" customFormat="1">
      <c r="A83" s="83"/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96"/>
      <c r="AB83" s="95"/>
      <c r="AC83" s="91" t="s">
        <v>34</v>
      </c>
      <c r="AD83" s="90">
        <v>72</v>
      </c>
      <c r="AE83" s="94"/>
      <c r="AF83" s="93"/>
      <c r="AG83" s="92"/>
      <c r="AH83" s="91" t="s">
        <v>34</v>
      </c>
      <c r="AI83" s="90">
        <v>72</v>
      </c>
      <c r="AJ83" s="89"/>
      <c r="AK83" s="83"/>
    </row>
    <row r="84" spans="1:47" s="7" customFormat="1" ht="21.5" thickBot="1">
      <c r="A84" s="83"/>
      <c r="B84" s="266" t="s">
        <v>124</v>
      </c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7" t="str">
        <f>E89</f>
        <v>H</v>
      </c>
      <c r="AB84" s="86">
        <f>IF(AE84&gt;AJ84,ROUND((AE84-AJ84)*3/4,0),0)</f>
        <v>5</v>
      </c>
      <c r="AC84" s="86"/>
      <c r="AD84" s="85">
        <f>C89</f>
        <v>16.3</v>
      </c>
      <c r="AE84" s="88">
        <f>IF(ISBLANK(AD84),0,IF(LEFT(AA84)="D",AD84*AI81/113+(AI82-AI83),AD84*AD81/113+(AD82-AD83)))</f>
        <v>15.798230088495579</v>
      </c>
      <c r="AF84" s="87" t="str">
        <f>E91</f>
        <v>H</v>
      </c>
      <c r="AG84" s="86">
        <f>IF(AJ84&gt;AE84,ROUND((AJ84-AE84)*3/4,0),0)</f>
        <v>0</v>
      </c>
      <c r="AH84" s="86"/>
      <c r="AI84" s="85">
        <f>C91</f>
        <v>10.1</v>
      </c>
      <c r="AJ84" s="84">
        <f>IF(ISBLANK(AI84),0,IF(LEFT(AF84)="D",AI84*AI81/113+(AI82-AI83),AI84*AD81/113+(AD82-AD83)))</f>
        <v>9.1044247787610644</v>
      </c>
      <c r="AK84" s="83"/>
    </row>
    <row r="85" spans="1:47" s="7" customFormat="1" ht="16.5" thickTop="1" thickBot="1">
      <c r="B85" s="82"/>
      <c r="C85" s="81"/>
      <c r="D85" s="81"/>
      <c r="E85" s="56"/>
      <c r="F85" s="55"/>
    </row>
    <row r="86" spans="1:47" s="7" customFormat="1" ht="16" thickBot="1">
      <c r="A86" s="65"/>
      <c r="B86" s="80" t="s">
        <v>33</v>
      </c>
      <c r="C86" s="79"/>
      <c r="D86" s="79"/>
      <c r="E86" s="78"/>
      <c r="F86" s="199" t="s">
        <v>32</v>
      </c>
      <c r="G86" s="187">
        <v>5</v>
      </c>
      <c r="H86" s="188">
        <v>4</v>
      </c>
      <c r="I86" s="188">
        <v>4</v>
      </c>
      <c r="J86" s="188">
        <v>4</v>
      </c>
      <c r="K86" s="188">
        <v>3</v>
      </c>
      <c r="L86" s="188">
        <v>4</v>
      </c>
      <c r="M86" s="188">
        <v>3</v>
      </c>
      <c r="N86" s="188">
        <v>5</v>
      </c>
      <c r="O86" s="188">
        <v>4</v>
      </c>
      <c r="P86" s="188">
        <v>4</v>
      </c>
      <c r="Q86" s="188">
        <v>3</v>
      </c>
      <c r="R86" s="188">
        <v>4</v>
      </c>
      <c r="S86" s="188">
        <v>5</v>
      </c>
      <c r="T86" s="188">
        <v>4</v>
      </c>
      <c r="U86" s="188">
        <v>3</v>
      </c>
      <c r="V86" s="188">
        <v>4</v>
      </c>
      <c r="W86" s="188">
        <v>5</v>
      </c>
      <c r="X86" s="189">
        <v>4</v>
      </c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</row>
    <row r="87" spans="1:47" s="70" customFormat="1" ht="12.75" customHeight="1" thickBot="1">
      <c r="A87" s="65"/>
      <c r="B87" s="204" t="s">
        <v>40</v>
      </c>
      <c r="C87" s="177" t="s">
        <v>39</v>
      </c>
      <c r="D87" s="175" t="s">
        <v>30</v>
      </c>
      <c r="E87" s="425" t="s">
        <v>29</v>
      </c>
      <c r="F87" s="199" t="s">
        <v>28</v>
      </c>
      <c r="G87" s="173">
        <v>4</v>
      </c>
      <c r="H87" s="77">
        <v>2</v>
      </c>
      <c r="I87" s="77">
        <v>16</v>
      </c>
      <c r="J87" s="77">
        <v>8</v>
      </c>
      <c r="K87" s="77">
        <v>14</v>
      </c>
      <c r="L87" s="77">
        <v>12</v>
      </c>
      <c r="M87" s="77">
        <v>10</v>
      </c>
      <c r="N87" s="77">
        <v>6</v>
      </c>
      <c r="O87" s="77">
        <v>18</v>
      </c>
      <c r="P87" s="77">
        <v>9</v>
      </c>
      <c r="Q87" s="77">
        <v>13</v>
      </c>
      <c r="R87" s="77">
        <v>15</v>
      </c>
      <c r="S87" s="77">
        <v>3</v>
      </c>
      <c r="T87" s="77">
        <v>7</v>
      </c>
      <c r="U87" s="77">
        <v>5</v>
      </c>
      <c r="V87" s="77">
        <v>17</v>
      </c>
      <c r="W87" s="77">
        <v>11</v>
      </c>
      <c r="X87" s="190">
        <v>1</v>
      </c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25"/>
      <c r="AM87" s="25"/>
      <c r="AN87" s="25"/>
      <c r="AO87" s="25"/>
      <c r="AP87" s="25"/>
      <c r="AQ87" s="25"/>
      <c r="AR87" s="25"/>
      <c r="AS87" s="25"/>
      <c r="AT87" s="25"/>
      <c r="AU87" s="25"/>
    </row>
    <row r="88" spans="1:47" s="70" customFormat="1" ht="16.5" customHeight="1" thickBot="1">
      <c r="A88" s="65"/>
      <c r="B88" s="179" t="s">
        <v>27</v>
      </c>
      <c r="C88" s="180" t="s">
        <v>26</v>
      </c>
      <c r="D88" s="176" t="s">
        <v>25</v>
      </c>
      <c r="E88" s="426"/>
      <c r="F88" s="199" t="s">
        <v>24</v>
      </c>
      <c r="G88" s="264">
        <v>10</v>
      </c>
      <c r="H88" s="265">
        <v>11</v>
      </c>
      <c r="I88" s="265">
        <v>12</v>
      </c>
      <c r="J88" s="265">
        <v>13</v>
      </c>
      <c r="K88" s="265">
        <v>14</v>
      </c>
      <c r="L88" s="265">
        <v>15</v>
      </c>
      <c r="M88" s="265">
        <v>16</v>
      </c>
      <c r="N88" s="265">
        <v>17</v>
      </c>
      <c r="O88" s="265">
        <v>18</v>
      </c>
      <c r="P88" s="191">
        <v>1</v>
      </c>
      <c r="Q88" s="191">
        <v>2</v>
      </c>
      <c r="R88" s="191">
        <v>3</v>
      </c>
      <c r="S88" s="191">
        <v>4</v>
      </c>
      <c r="T88" s="191">
        <v>5</v>
      </c>
      <c r="U88" s="191">
        <v>6</v>
      </c>
      <c r="V88" s="191">
        <v>7</v>
      </c>
      <c r="W88" s="191">
        <v>8</v>
      </c>
      <c r="X88" s="192">
        <v>9</v>
      </c>
      <c r="Y88" s="76" t="s">
        <v>23</v>
      </c>
      <c r="Z88" s="209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25"/>
      <c r="AM88" s="25"/>
      <c r="AN88" s="25"/>
      <c r="AO88" s="25"/>
      <c r="AP88" s="25"/>
      <c r="AQ88" s="25"/>
      <c r="AR88" s="25"/>
      <c r="AS88" s="25"/>
      <c r="AT88" s="25"/>
      <c r="AU88" s="25"/>
    </row>
    <row r="89" spans="1:47" s="70" customFormat="1" ht="30" customHeight="1" thickBot="1">
      <c r="A89" s="7"/>
      <c r="B89" s="181" t="s">
        <v>122</v>
      </c>
      <c r="C89" s="185">
        <v>16.3</v>
      </c>
      <c r="D89" s="178">
        <f>AE84</f>
        <v>15.798230088495579</v>
      </c>
      <c r="E89" s="75" t="s">
        <v>19</v>
      </c>
      <c r="F89" s="174"/>
      <c r="G89" s="74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2"/>
      <c r="Y89" s="71"/>
      <c r="Z89" s="210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25"/>
      <c r="AM89" s="25"/>
      <c r="AN89" s="25"/>
      <c r="AO89" s="25"/>
      <c r="AP89" s="25"/>
      <c r="AQ89" s="25"/>
      <c r="AR89" s="25"/>
      <c r="AS89" s="25"/>
      <c r="AT89" s="25"/>
      <c r="AU89" s="25"/>
    </row>
    <row r="90" spans="1:47" ht="30" customHeight="1" thickBot="1">
      <c r="A90" s="65"/>
      <c r="B90" s="183"/>
      <c r="C90" s="183"/>
      <c r="D90" s="201" t="s">
        <v>21</v>
      </c>
      <c r="E90" s="69">
        <f>AB84</f>
        <v>5</v>
      </c>
      <c r="F90" s="68"/>
      <c r="G90" s="67">
        <f t="shared" ref="G90:X90" si="5">IF($E90&gt;=G87,1,0)</f>
        <v>1</v>
      </c>
      <c r="H90" s="67">
        <f t="shared" si="5"/>
        <v>1</v>
      </c>
      <c r="I90" s="67">
        <f t="shared" si="5"/>
        <v>0</v>
      </c>
      <c r="J90" s="67">
        <f t="shared" si="5"/>
        <v>0</v>
      </c>
      <c r="K90" s="67">
        <f t="shared" si="5"/>
        <v>0</v>
      </c>
      <c r="L90" s="67">
        <f t="shared" si="5"/>
        <v>0</v>
      </c>
      <c r="M90" s="67">
        <f t="shared" si="5"/>
        <v>0</v>
      </c>
      <c r="N90" s="67">
        <f t="shared" si="5"/>
        <v>0</v>
      </c>
      <c r="O90" s="67">
        <f t="shared" si="5"/>
        <v>0</v>
      </c>
      <c r="P90" s="67">
        <f t="shared" si="5"/>
        <v>0</v>
      </c>
      <c r="Q90" s="67">
        <f t="shared" si="5"/>
        <v>0</v>
      </c>
      <c r="R90" s="67">
        <f t="shared" si="5"/>
        <v>0</v>
      </c>
      <c r="S90" s="67">
        <f t="shared" si="5"/>
        <v>1</v>
      </c>
      <c r="T90" s="67">
        <f t="shared" si="5"/>
        <v>0</v>
      </c>
      <c r="U90" s="67">
        <f t="shared" si="5"/>
        <v>1</v>
      </c>
      <c r="V90" s="67">
        <f t="shared" si="5"/>
        <v>0</v>
      </c>
      <c r="W90" s="67">
        <f t="shared" si="5"/>
        <v>0</v>
      </c>
      <c r="X90" s="67">
        <f t="shared" si="5"/>
        <v>1</v>
      </c>
      <c r="Y90" s="66"/>
      <c r="Z90" s="211"/>
      <c r="AA90" s="7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M90" s="7"/>
      <c r="AN90" s="7"/>
      <c r="AO90" s="7"/>
      <c r="AP90" s="7"/>
      <c r="AQ90" s="7"/>
      <c r="AR90" s="7"/>
      <c r="AS90" s="7"/>
      <c r="AT90" s="7"/>
      <c r="AU90" s="7"/>
    </row>
    <row r="91" spans="1:47" s="25" customFormat="1" ht="30" customHeight="1" thickBot="1">
      <c r="A91" s="7"/>
      <c r="B91" s="184" t="s">
        <v>123</v>
      </c>
      <c r="C91" s="186">
        <v>10.1</v>
      </c>
      <c r="D91" s="182">
        <f>AJ84</f>
        <v>9.1044247787610644</v>
      </c>
      <c r="E91" s="64" t="s">
        <v>19</v>
      </c>
      <c r="F91" s="63"/>
      <c r="G91" s="22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0"/>
      <c r="Y91" s="62"/>
      <c r="Z91" s="56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</row>
    <row r="92" spans="1:47" s="7" customFormat="1" ht="23.15" customHeight="1">
      <c r="B92" s="61"/>
      <c r="C92" s="60" t="s">
        <v>38</v>
      </c>
      <c r="D92" s="60"/>
      <c r="E92" s="59"/>
      <c r="F92" s="56"/>
      <c r="G92" s="55"/>
    </row>
    <row r="93" spans="1:47" s="7" customFormat="1">
      <c r="B93" s="17"/>
      <c r="C93" s="58"/>
      <c r="D93" s="58"/>
      <c r="E93" s="57"/>
      <c r="F93" s="56" t="s">
        <v>17</v>
      </c>
      <c r="G93" s="55"/>
    </row>
    <row r="94" spans="1:47">
      <c r="B94" s="17"/>
      <c r="C94" s="38"/>
      <c r="D94" s="38"/>
      <c r="E94" s="15"/>
      <c r="F94" s="14"/>
      <c r="G94" s="13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52"/>
      <c r="AB94" s="51"/>
      <c r="AC94" s="54" t="s">
        <v>37</v>
      </c>
      <c r="AD94" s="46">
        <v>119</v>
      </c>
      <c r="AE94" s="50"/>
      <c r="AF94" s="49"/>
      <c r="AG94" s="48"/>
      <c r="AH94" s="53" t="s">
        <v>36</v>
      </c>
      <c r="AI94" s="46">
        <v>121</v>
      </c>
      <c r="AJ94" s="45"/>
    </row>
    <row r="95" spans="1:47">
      <c r="B95" s="17"/>
      <c r="C95" s="38"/>
      <c r="D95" s="38"/>
      <c r="E95" s="15"/>
      <c r="F95" s="14"/>
      <c r="G95" s="13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52"/>
      <c r="AB95" s="51"/>
      <c r="AC95" s="47" t="s">
        <v>35</v>
      </c>
      <c r="AD95" s="50">
        <v>67</v>
      </c>
      <c r="AE95" s="50"/>
      <c r="AF95" s="49"/>
      <c r="AG95" s="48"/>
      <c r="AH95" s="47" t="s">
        <v>35</v>
      </c>
      <c r="AI95" s="50">
        <v>66.599999999999994</v>
      </c>
      <c r="AJ95" s="45"/>
    </row>
    <row r="96" spans="1:47">
      <c r="B96" s="17"/>
      <c r="C96" s="38"/>
      <c r="D96" s="38"/>
      <c r="E96" s="15"/>
      <c r="F96" s="14"/>
      <c r="G96" s="13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52"/>
      <c r="AB96" s="51"/>
      <c r="AC96" s="47" t="s">
        <v>34</v>
      </c>
      <c r="AD96" s="46">
        <v>71</v>
      </c>
      <c r="AE96" s="50"/>
      <c r="AF96" s="49"/>
      <c r="AG96" s="48"/>
      <c r="AH96" s="47" t="s">
        <v>34</v>
      </c>
      <c r="AI96" s="46">
        <v>71</v>
      </c>
      <c r="AJ96" s="45"/>
    </row>
    <row r="97" spans="1:36" ht="16" thickBot="1">
      <c r="B97" s="17"/>
      <c r="C97" s="38"/>
      <c r="D97" s="38"/>
      <c r="E97" s="15"/>
      <c r="F97" s="14"/>
      <c r="G97" s="13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42" t="str">
        <f>E102</f>
        <v>H</v>
      </c>
      <c r="AB97" s="44">
        <f>IF(AE97&gt;AJ97,(AE97-AJ97)*3/4,0)</f>
        <v>11.294469026548672</v>
      </c>
      <c r="AC97" s="41"/>
      <c r="AD97" s="40">
        <f>C102</f>
        <v>30.6</v>
      </c>
      <c r="AE97" s="43">
        <f>IF(ISBLANK(AD97),0,IF(LEFT(AA97)="D",AD97*AI94/113+(AI95-AI96),AD97*AD94/113+(AD95-AD96)))</f>
        <v>28.224778761061948</v>
      </c>
      <c r="AF97" s="42" t="str">
        <f>E104</f>
        <v>H</v>
      </c>
      <c r="AG97" s="41">
        <f>IF(AJ97&gt;AE97,ROUND((AJ97-AE97)*3/4,0),0)</f>
        <v>0</v>
      </c>
      <c r="AH97" s="41"/>
      <c r="AI97" s="40">
        <f>C104</f>
        <v>16.3</v>
      </c>
      <c r="AJ97" s="39">
        <f>IF(ISBLANK(AI97),0,IF(LEFT(AF97)="D",AI97*AI94/113+(AI95-AI96),AI97*AD94/113+(AD95-AD96)))</f>
        <v>13.165486725663719</v>
      </c>
    </row>
    <row r="98" spans="1:36" ht="16.5" thickTop="1" thickBot="1">
      <c r="B98" s="17"/>
      <c r="C98" s="38"/>
      <c r="D98" s="38"/>
      <c r="E98" s="15"/>
      <c r="F98" s="14"/>
      <c r="G98" s="13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</row>
    <row r="99" spans="1:36" ht="16" thickBot="1">
      <c r="A99" s="25"/>
      <c r="B99" s="37" t="s">
        <v>33</v>
      </c>
      <c r="C99" s="36"/>
      <c r="D99" s="36"/>
      <c r="E99" s="35"/>
      <c r="F99" s="197" t="s">
        <v>32</v>
      </c>
      <c r="G99" s="155">
        <v>5</v>
      </c>
      <c r="H99" s="156">
        <v>4</v>
      </c>
      <c r="I99" s="156">
        <v>4</v>
      </c>
      <c r="J99" s="156">
        <v>3</v>
      </c>
      <c r="K99" s="156">
        <v>4</v>
      </c>
      <c r="L99" s="156">
        <v>3</v>
      </c>
      <c r="M99" s="156">
        <v>5</v>
      </c>
      <c r="N99" s="156">
        <v>4</v>
      </c>
      <c r="O99" s="156">
        <v>4</v>
      </c>
      <c r="P99" s="156">
        <v>4</v>
      </c>
      <c r="Q99" s="156">
        <v>3</v>
      </c>
      <c r="R99" s="156">
        <v>5</v>
      </c>
      <c r="S99" s="156">
        <v>4</v>
      </c>
      <c r="T99" s="156">
        <v>5</v>
      </c>
      <c r="U99" s="156">
        <v>3</v>
      </c>
      <c r="V99" s="156">
        <v>4</v>
      </c>
      <c r="W99" s="156">
        <v>4</v>
      </c>
      <c r="X99" s="157">
        <v>3</v>
      </c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</row>
    <row r="100" spans="1:36" ht="12.75" customHeight="1" thickBot="1">
      <c r="A100" s="25"/>
      <c r="B100" s="203" t="s">
        <v>57</v>
      </c>
      <c r="C100" s="143" t="s">
        <v>31</v>
      </c>
      <c r="D100" s="141" t="s">
        <v>30</v>
      </c>
      <c r="E100" s="427" t="s">
        <v>29</v>
      </c>
      <c r="F100" s="197" t="s">
        <v>28</v>
      </c>
      <c r="G100" s="152">
        <v>6</v>
      </c>
      <c r="H100" s="34">
        <v>2</v>
      </c>
      <c r="I100" s="34">
        <v>4</v>
      </c>
      <c r="J100" s="34">
        <v>16</v>
      </c>
      <c r="K100" s="34">
        <v>12</v>
      </c>
      <c r="L100" s="34">
        <v>18</v>
      </c>
      <c r="M100" s="34">
        <v>10</v>
      </c>
      <c r="N100" s="34">
        <v>8</v>
      </c>
      <c r="O100" s="34">
        <v>14</v>
      </c>
      <c r="P100" s="34">
        <v>1</v>
      </c>
      <c r="Q100" s="34">
        <v>13</v>
      </c>
      <c r="R100" s="34">
        <v>5</v>
      </c>
      <c r="S100" s="34">
        <v>9</v>
      </c>
      <c r="T100" s="34">
        <v>3</v>
      </c>
      <c r="U100" s="34">
        <v>15</v>
      </c>
      <c r="V100" s="34">
        <v>7</v>
      </c>
      <c r="W100" s="34">
        <v>11</v>
      </c>
      <c r="X100" s="158">
        <v>17</v>
      </c>
      <c r="Y100" s="33"/>
      <c r="Z100" s="33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</row>
    <row r="101" spans="1:36" ht="16" thickBot="1">
      <c r="A101" s="25"/>
      <c r="B101" s="145" t="s">
        <v>27</v>
      </c>
      <c r="C101" s="144" t="s">
        <v>26</v>
      </c>
      <c r="D101" s="142" t="s">
        <v>25</v>
      </c>
      <c r="E101" s="428"/>
      <c r="F101" s="198" t="s">
        <v>24</v>
      </c>
      <c r="G101" s="159">
        <v>1</v>
      </c>
      <c r="H101" s="160">
        <v>2</v>
      </c>
      <c r="I101" s="160">
        <v>3</v>
      </c>
      <c r="J101" s="160">
        <v>4</v>
      </c>
      <c r="K101" s="160">
        <v>5</v>
      </c>
      <c r="L101" s="160">
        <v>6</v>
      </c>
      <c r="M101" s="160">
        <v>7</v>
      </c>
      <c r="N101" s="160">
        <v>8</v>
      </c>
      <c r="O101" s="160">
        <v>9</v>
      </c>
      <c r="P101" s="160">
        <v>10</v>
      </c>
      <c r="Q101" s="160">
        <v>11</v>
      </c>
      <c r="R101" s="160">
        <v>12</v>
      </c>
      <c r="S101" s="160">
        <v>13</v>
      </c>
      <c r="T101" s="160">
        <v>14</v>
      </c>
      <c r="U101" s="160">
        <v>15</v>
      </c>
      <c r="V101" s="160">
        <v>16</v>
      </c>
      <c r="W101" s="160">
        <v>17</v>
      </c>
      <c r="X101" s="161">
        <v>18</v>
      </c>
      <c r="Y101" s="31" t="s">
        <v>23</v>
      </c>
      <c r="Z101" s="20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</row>
    <row r="102" spans="1:36" ht="30" customHeight="1" thickBot="1">
      <c r="B102" s="167" t="s">
        <v>22</v>
      </c>
      <c r="C102" s="166">
        <v>30.6</v>
      </c>
      <c r="D102" s="196">
        <f>AE97</f>
        <v>28.224778761061948</v>
      </c>
      <c r="E102" s="24" t="s">
        <v>19</v>
      </c>
      <c r="F102" s="154"/>
      <c r="G102" s="194"/>
      <c r="H102" s="194"/>
      <c r="I102" s="194"/>
      <c r="J102" s="194"/>
      <c r="K102" s="194"/>
      <c r="L102" s="194"/>
      <c r="M102" s="194"/>
      <c r="N102" s="194"/>
      <c r="O102" s="194"/>
      <c r="P102" s="194"/>
      <c r="Q102" s="194"/>
      <c r="R102" s="194"/>
      <c r="S102" s="194"/>
      <c r="T102" s="194"/>
      <c r="U102" s="194"/>
      <c r="V102" s="194"/>
      <c r="W102" s="194"/>
      <c r="X102" s="194"/>
      <c r="Y102" s="29"/>
      <c r="Z102" s="14"/>
      <c r="AA102" s="7"/>
      <c r="AB102" s="7"/>
      <c r="AC102" s="7"/>
      <c r="AD102" s="7"/>
      <c r="AE102" s="7"/>
      <c r="AF102" s="7"/>
      <c r="AG102" s="7"/>
      <c r="AH102" s="7"/>
      <c r="AI102" s="7"/>
      <c r="AJ102" s="7"/>
    </row>
    <row r="103" spans="1:36" ht="30" customHeight="1" thickBot="1">
      <c r="A103" s="25"/>
      <c r="B103" s="146"/>
      <c r="C103" s="146"/>
      <c r="D103" s="200" t="s">
        <v>21</v>
      </c>
      <c r="E103" s="28">
        <f>ROUND(AB97,0)</f>
        <v>11</v>
      </c>
      <c r="F103" s="27"/>
      <c r="G103" s="193">
        <f>IF($E103&gt;=G100,1,"")</f>
        <v>1</v>
      </c>
      <c r="H103" s="193">
        <f t="shared" ref="H103:X103" si="6">IF($E103&gt;=H100,1,"")</f>
        <v>1</v>
      </c>
      <c r="I103" s="193">
        <f t="shared" si="6"/>
        <v>1</v>
      </c>
      <c r="J103" s="193" t="str">
        <f t="shared" si="6"/>
        <v/>
      </c>
      <c r="K103" s="193" t="str">
        <f t="shared" si="6"/>
        <v/>
      </c>
      <c r="L103" s="193" t="str">
        <f t="shared" si="6"/>
        <v/>
      </c>
      <c r="M103" s="193">
        <f t="shared" si="6"/>
        <v>1</v>
      </c>
      <c r="N103" s="193">
        <f t="shared" si="6"/>
        <v>1</v>
      </c>
      <c r="O103" s="193" t="str">
        <f t="shared" si="6"/>
        <v/>
      </c>
      <c r="P103" s="193">
        <f t="shared" si="6"/>
        <v>1</v>
      </c>
      <c r="Q103" s="193" t="str">
        <f t="shared" si="6"/>
        <v/>
      </c>
      <c r="R103" s="193">
        <f t="shared" si="6"/>
        <v>1</v>
      </c>
      <c r="S103" s="193">
        <f t="shared" si="6"/>
        <v>1</v>
      </c>
      <c r="T103" s="193">
        <f t="shared" si="6"/>
        <v>1</v>
      </c>
      <c r="U103" s="193" t="str">
        <f t="shared" si="6"/>
        <v/>
      </c>
      <c r="V103" s="193">
        <f t="shared" si="6"/>
        <v>1</v>
      </c>
      <c r="W103" s="193">
        <f t="shared" si="6"/>
        <v>1</v>
      </c>
      <c r="X103" s="193" t="str">
        <f t="shared" si="6"/>
        <v/>
      </c>
      <c r="Y103" s="26"/>
      <c r="Z103" s="16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</row>
    <row r="104" spans="1:36" ht="30" customHeight="1" thickBot="1">
      <c r="B104" s="167" t="s">
        <v>20</v>
      </c>
      <c r="C104" s="172">
        <v>16.3</v>
      </c>
      <c r="D104" s="165">
        <f>AJ97</f>
        <v>13.165486725663719</v>
      </c>
      <c r="E104" s="24" t="s">
        <v>19</v>
      </c>
      <c r="F104" s="23"/>
      <c r="G104" s="22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0"/>
      <c r="Y104" s="19"/>
      <c r="Z104" s="14"/>
      <c r="AA104" s="7"/>
      <c r="AB104" s="7"/>
      <c r="AC104" s="7"/>
      <c r="AD104" s="7"/>
      <c r="AE104" s="7"/>
      <c r="AF104" s="7"/>
      <c r="AG104" s="7"/>
      <c r="AH104" s="7"/>
      <c r="AI104" s="7"/>
      <c r="AJ104" s="7"/>
    </row>
    <row r="105" spans="1:36">
      <c r="B105" s="17"/>
      <c r="C105" s="18" t="s">
        <v>18</v>
      </c>
      <c r="D105" s="18"/>
      <c r="E105" s="15"/>
      <c r="F105" s="14"/>
      <c r="G105" s="13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</row>
    <row r="106" spans="1:36">
      <c r="B106" s="17"/>
      <c r="C106" s="16"/>
      <c r="D106" s="16"/>
      <c r="E106" s="15"/>
      <c r="F106" s="14" t="s">
        <v>17</v>
      </c>
      <c r="G106" s="13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</row>
  </sheetData>
  <sheetProtection selectLockedCells="1" selectUnlockedCells="1"/>
  <mergeCells count="8">
    <mergeCell ref="B10:N10"/>
    <mergeCell ref="E87:E88"/>
    <mergeCell ref="E100:E101"/>
    <mergeCell ref="E19:E20"/>
    <mergeCell ref="E33:E34"/>
    <mergeCell ref="E46:E47"/>
    <mergeCell ref="E60:E61"/>
    <mergeCell ref="E74:E7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7"/>
  <sheetViews>
    <sheetView workbookViewId="0">
      <selection activeCell="C3" sqref="C3:C47"/>
    </sheetView>
  </sheetViews>
  <sheetFormatPr baseColWidth="10" defaultRowHeight="14.5"/>
  <cols>
    <col min="1" max="2" width="17.453125" customWidth="1"/>
    <col min="3" max="3" width="36.1796875" customWidth="1"/>
    <col min="4" max="4" width="27.1796875" style="256" customWidth="1"/>
    <col min="5" max="5" width="32.7265625" customWidth="1"/>
    <col min="6" max="6" width="16.1796875" customWidth="1"/>
  </cols>
  <sheetData>
    <row r="1" spans="1:6" ht="15" thickBot="1"/>
    <row r="2" spans="1:6" ht="27" customHeight="1" thickBot="1">
      <c r="A2" s="431" t="s">
        <v>145</v>
      </c>
      <c r="B2" s="432"/>
      <c r="C2" s="433"/>
      <c r="D2" s="434"/>
    </row>
    <row r="3" spans="1:6" ht="15.5">
      <c r="A3" s="324" t="s">
        <v>165</v>
      </c>
      <c r="B3" s="325" t="s">
        <v>204</v>
      </c>
      <c r="C3" s="326" t="s">
        <v>146</v>
      </c>
      <c r="D3" s="327">
        <v>613296650</v>
      </c>
      <c r="E3" s="317"/>
      <c r="F3" s="297"/>
    </row>
    <row r="4" spans="1:6" ht="15.5">
      <c r="A4" s="303" t="s">
        <v>166</v>
      </c>
      <c r="B4" s="295" t="s">
        <v>115</v>
      </c>
      <c r="C4" s="253" t="s">
        <v>108</v>
      </c>
      <c r="D4" s="328" t="s">
        <v>240</v>
      </c>
      <c r="E4" s="318"/>
      <c r="F4" s="297"/>
    </row>
    <row r="5" spans="1:6" ht="15.5">
      <c r="A5" s="303" t="s">
        <v>167</v>
      </c>
      <c r="B5" s="295" t="s">
        <v>205</v>
      </c>
      <c r="C5" s="293" t="s">
        <v>114</v>
      </c>
      <c r="D5" s="329" t="s">
        <v>241</v>
      </c>
      <c r="E5" s="319"/>
      <c r="F5" s="298"/>
    </row>
    <row r="6" spans="1:6" ht="15.5">
      <c r="A6" s="303" t="s">
        <v>168</v>
      </c>
      <c r="B6" s="295" t="s">
        <v>206</v>
      </c>
      <c r="C6" s="253" t="s">
        <v>5</v>
      </c>
      <c r="D6" s="328" t="s">
        <v>242</v>
      </c>
      <c r="E6" s="318"/>
      <c r="F6" s="297"/>
    </row>
    <row r="7" spans="1:6" ht="15.5">
      <c r="A7" s="303" t="s">
        <v>169</v>
      </c>
      <c r="B7" s="295" t="s">
        <v>207</v>
      </c>
      <c r="C7" s="254" t="s">
        <v>147</v>
      </c>
      <c r="D7" s="330">
        <v>680062819</v>
      </c>
      <c r="E7" s="317"/>
      <c r="F7" s="297"/>
    </row>
    <row r="8" spans="1:6" ht="15.5">
      <c r="A8" s="303" t="s">
        <v>170</v>
      </c>
      <c r="B8" s="295" t="s">
        <v>208</v>
      </c>
      <c r="C8" s="293" t="s">
        <v>55</v>
      </c>
      <c r="D8" s="331" t="s">
        <v>243</v>
      </c>
      <c r="E8" s="320"/>
      <c r="F8" s="299"/>
    </row>
    <row r="9" spans="1:6" ht="15.5">
      <c r="A9" s="303" t="s">
        <v>171</v>
      </c>
      <c r="B9" s="295" t="s">
        <v>207</v>
      </c>
      <c r="C9" s="253" t="s">
        <v>6</v>
      </c>
      <c r="D9" s="328" t="s">
        <v>244</v>
      </c>
      <c r="E9" s="318"/>
      <c r="F9" s="297"/>
    </row>
    <row r="10" spans="1:6" ht="15.5">
      <c r="A10" s="303" t="s">
        <v>172</v>
      </c>
      <c r="B10" s="295" t="s">
        <v>209</v>
      </c>
      <c r="C10" s="254" t="s">
        <v>148</v>
      </c>
      <c r="D10" s="330">
        <v>607411566</v>
      </c>
      <c r="E10" s="317"/>
      <c r="F10" s="297"/>
    </row>
    <row r="11" spans="1:6" ht="15.5">
      <c r="A11" s="303" t="s">
        <v>173</v>
      </c>
      <c r="B11" s="295" t="s">
        <v>210</v>
      </c>
      <c r="C11" s="253" t="s">
        <v>116</v>
      </c>
      <c r="D11" s="328" t="s">
        <v>245</v>
      </c>
      <c r="E11" s="318"/>
      <c r="F11" s="297"/>
    </row>
    <row r="12" spans="1:6" ht="15.5">
      <c r="A12" s="303" t="s">
        <v>174</v>
      </c>
      <c r="B12" s="295" t="s">
        <v>207</v>
      </c>
      <c r="C12" s="253" t="s">
        <v>56</v>
      </c>
      <c r="D12" s="332">
        <v>680179399</v>
      </c>
      <c r="E12" s="321"/>
      <c r="F12" s="297"/>
    </row>
    <row r="13" spans="1:6" ht="15.5">
      <c r="A13" s="303" t="s">
        <v>175</v>
      </c>
      <c r="B13" s="295" t="s">
        <v>211</v>
      </c>
      <c r="C13" s="254" t="s">
        <v>149</v>
      </c>
      <c r="D13" s="328" t="s">
        <v>246</v>
      </c>
      <c r="E13" s="318"/>
      <c r="F13" s="300"/>
    </row>
    <row r="14" spans="1:6" ht="15.5">
      <c r="A14" s="303" t="s">
        <v>176</v>
      </c>
      <c r="B14" s="295" t="s">
        <v>232</v>
      </c>
      <c r="C14" s="254" t="s">
        <v>150</v>
      </c>
      <c r="D14" s="333" t="s">
        <v>332</v>
      </c>
      <c r="E14" s="322"/>
      <c r="F14" s="297"/>
    </row>
    <row r="15" spans="1:6" ht="15.5">
      <c r="A15" s="303" t="s">
        <v>177</v>
      </c>
      <c r="B15" s="295" t="s">
        <v>205</v>
      </c>
      <c r="C15" s="254" t="s">
        <v>121</v>
      </c>
      <c r="D15" s="334" t="s">
        <v>247</v>
      </c>
      <c r="E15" s="317"/>
      <c r="F15" s="256"/>
    </row>
    <row r="16" spans="1:6" ht="15.5">
      <c r="A16" s="303" t="s">
        <v>178</v>
      </c>
      <c r="B16" s="295" t="s">
        <v>233</v>
      </c>
      <c r="C16" s="253" t="s">
        <v>151</v>
      </c>
      <c r="D16" s="330">
        <v>678085740</v>
      </c>
      <c r="E16" s="317"/>
      <c r="F16" s="297"/>
    </row>
    <row r="17" spans="1:6" ht="15.5">
      <c r="A17" s="303" t="s">
        <v>179</v>
      </c>
      <c r="B17" s="295" t="s">
        <v>212</v>
      </c>
      <c r="C17" s="254" t="s">
        <v>152</v>
      </c>
      <c r="D17" s="335">
        <v>662245938</v>
      </c>
      <c r="E17" s="318"/>
      <c r="F17" s="297"/>
    </row>
    <row r="18" spans="1:6" ht="15.5">
      <c r="A18" s="303" t="s">
        <v>180</v>
      </c>
      <c r="B18" s="295" t="s">
        <v>234</v>
      </c>
      <c r="C18" s="255" t="s">
        <v>153</v>
      </c>
      <c r="D18" s="330">
        <v>666947157</v>
      </c>
      <c r="E18" s="317"/>
      <c r="F18" s="297"/>
    </row>
    <row r="19" spans="1:6" ht="15.5">
      <c r="A19" s="303" t="s">
        <v>180</v>
      </c>
      <c r="B19" s="295" t="s">
        <v>235</v>
      </c>
      <c r="C19" s="253" t="s">
        <v>154</v>
      </c>
      <c r="D19" s="330">
        <v>666947157</v>
      </c>
      <c r="E19" s="317"/>
      <c r="F19" s="297"/>
    </row>
    <row r="20" spans="1:6" ht="15.5">
      <c r="A20" s="303" t="s">
        <v>181</v>
      </c>
      <c r="B20" s="295" t="s">
        <v>213</v>
      </c>
      <c r="C20" s="253" t="s">
        <v>7</v>
      </c>
      <c r="D20" s="328" t="s">
        <v>248</v>
      </c>
      <c r="E20" s="318"/>
      <c r="F20" s="299"/>
    </row>
    <row r="21" spans="1:6" ht="15.5">
      <c r="A21" s="303" t="s">
        <v>182</v>
      </c>
      <c r="B21" s="295" t="s">
        <v>214</v>
      </c>
      <c r="C21" s="254" t="s">
        <v>8</v>
      </c>
      <c r="D21" s="328" t="s">
        <v>249</v>
      </c>
      <c r="E21" s="318"/>
      <c r="F21" s="299"/>
    </row>
    <row r="22" spans="1:6" ht="15.5">
      <c r="A22" s="303" t="s">
        <v>183</v>
      </c>
      <c r="B22" s="295" t="s">
        <v>236</v>
      </c>
      <c r="C22" s="253" t="s">
        <v>155</v>
      </c>
      <c r="D22" s="328" t="s">
        <v>250</v>
      </c>
      <c r="E22" s="318"/>
      <c r="F22" s="299"/>
    </row>
    <row r="23" spans="1:6" ht="15.5">
      <c r="A23" s="303" t="s">
        <v>184</v>
      </c>
      <c r="B23" s="295" t="s">
        <v>215</v>
      </c>
      <c r="C23" s="254" t="s">
        <v>156</v>
      </c>
      <c r="D23" s="330">
        <v>782462889</v>
      </c>
      <c r="E23" s="317"/>
      <c r="F23" s="297"/>
    </row>
    <row r="24" spans="1:6" ht="15.5">
      <c r="A24" s="303" t="s">
        <v>185</v>
      </c>
      <c r="B24" s="295" t="s">
        <v>216</v>
      </c>
      <c r="C24" s="253" t="s">
        <v>103</v>
      </c>
      <c r="D24" s="331">
        <v>608714621</v>
      </c>
      <c r="E24" s="320"/>
      <c r="F24" s="297"/>
    </row>
    <row r="25" spans="1:6" ht="15.5">
      <c r="A25" s="303" t="s">
        <v>185</v>
      </c>
      <c r="B25" s="295" t="s">
        <v>237</v>
      </c>
      <c r="C25" s="254" t="s">
        <v>157</v>
      </c>
      <c r="D25" s="331" t="s">
        <v>251</v>
      </c>
      <c r="E25" s="320"/>
      <c r="F25" s="297"/>
    </row>
    <row r="26" spans="1:6" ht="15.5">
      <c r="A26" s="303" t="s">
        <v>186</v>
      </c>
      <c r="B26" s="295" t="s">
        <v>206</v>
      </c>
      <c r="C26" s="254" t="s">
        <v>106</v>
      </c>
      <c r="D26" s="331" t="s">
        <v>252</v>
      </c>
      <c r="E26" s="320"/>
      <c r="F26" s="297"/>
    </row>
    <row r="27" spans="1:6" ht="15.5">
      <c r="A27" s="303" t="s">
        <v>187</v>
      </c>
      <c r="B27" s="295" t="s">
        <v>217</v>
      </c>
      <c r="C27" s="294" t="s">
        <v>9</v>
      </c>
      <c r="D27" s="328" t="s">
        <v>253</v>
      </c>
      <c r="E27" s="318"/>
      <c r="F27" s="301"/>
    </row>
    <row r="28" spans="1:6" ht="15.5">
      <c r="A28" s="303" t="s">
        <v>188</v>
      </c>
      <c r="B28" s="295" t="s">
        <v>218</v>
      </c>
      <c r="C28" s="254" t="s">
        <v>158</v>
      </c>
      <c r="D28" s="328" t="s">
        <v>254</v>
      </c>
      <c r="E28" s="318"/>
      <c r="F28" s="301"/>
    </row>
    <row r="29" spans="1:6" ht="15.5">
      <c r="A29" s="303" t="s">
        <v>189</v>
      </c>
      <c r="B29" s="295" t="s">
        <v>219</v>
      </c>
      <c r="C29" s="253" t="s">
        <v>111</v>
      </c>
      <c r="D29" s="328" t="s">
        <v>255</v>
      </c>
      <c r="E29" s="318"/>
      <c r="F29" s="297"/>
    </row>
    <row r="30" spans="1:6" ht="15.5">
      <c r="A30" s="303" t="s">
        <v>190</v>
      </c>
      <c r="B30" s="295" t="s">
        <v>220</v>
      </c>
      <c r="C30" s="253" t="s">
        <v>118</v>
      </c>
      <c r="D30" s="328" t="s">
        <v>256</v>
      </c>
      <c r="E30" s="318"/>
      <c r="F30" s="297"/>
    </row>
    <row r="31" spans="1:6" ht="15.5">
      <c r="A31" s="303" t="s">
        <v>191</v>
      </c>
      <c r="B31" s="295" t="s">
        <v>238</v>
      </c>
      <c r="C31" s="254" t="s">
        <v>159</v>
      </c>
      <c r="D31" s="335">
        <v>682364127</v>
      </c>
      <c r="E31" s="318"/>
      <c r="F31" s="297"/>
    </row>
    <row r="32" spans="1:6" ht="15.5">
      <c r="A32" s="303" t="s">
        <v>191</v>
      </c>
      <c r="B32" s="295" t="s">
        <v>221</v>
      </c>
      <c r="C32" s="254" t="s">
        <v>160</v>
      </c>
      <c r="D32" s="336">
        <v>687531659</v>
      </c>
      <c r="E32" s="321"/>
      <c r="F32" s="302"/>
    </row>
    <row r="33" spans="1:6" ht="15.5">
      <c r="A33" s="303" t="s">
        <v>192</v>
      </c>
      <c r="B33" s="295" t="s">
        <v>222</v>
      </c>
      <c r="C33" s="253" t="s">
        <v>105</v>
      </c>
      <c r="D33" s="328" t="s">
        <v>257</v>
      </c>
      <c r="E33" s="318"/>
      <c r="F33" s="297"/>
    </row>
    <row r="34" spans="1:6" ht="15.5">
      <c r="A34" s="303" t="s">
        <v>193</v>
      </c>
      <c r="B34" s="295" t="s">
        <v>206</v>
      </c>
      <c r="C34" s="253" t="s">
        <v>117</v>
      </c>
      <c r="D34" s="328" t="s">
        <v>258</v>
      </c>
      <c r="E34" s="318"/>
      <c r="F34" s="297"/>
    </row>
    <row r="35" spans="1:6" ht="15.5">
      <c r="A35" s="303" t="s">
        <v>194</v>
      </c>
      <c r="B35" s="295" t="s">
        <v>223</v>
      </c>
      <c r="C35" s="253" t="s">
        <v>10</v>
      </c>
      <c r="D35" s="328" t="s">
        <v>259</v>
      </c>
      <c r="E35" s="318"/>
      <c r="F35" s="297"/>
    </row>
    <row r="36" spans="1:6" ht="15.5">
      <c r="A36" s="303" t="s">
        <v>194</v>
      </c>
      <c r="B36" s="295" t="s">
        <v>224</v>
      </c>
      <c r="C36" s="255" t="s">
        <v>161</v>
      </c>
      <c r="D36" s="336" t="s">
        <v>268</v>
      </c>
      <c r="E36" s="321"/>
      <c r="F36" s="297"/>
    </row>
    <row r="37" spans="1:6" ht="15.5">
      <c r="A37" s="303" t="s">
        <v>195</v>
      </c>
      <c r="B37" s="295" t="s">
        <v>225</v>
      </c>
      <c r="C37" s="253" t="s">
        <v>162</v>
      </c>
      <c r="D37" s="337">
        <v>684595277</v>
      </c>
      <c r="E37" s="321"/>
      <c r="F37" s="297"/>
    </row>
    <row r="38" spans="1:6" ht="15.5">
      <c r="A38" s="303" t="s">
        <v>195</v>
      </c>
      <c r="B38" s="295" t="s">
        <v>226</v>
      </c>
      <c r="C38" s="253" t="s">
        <v>11</v>
      </c>
      <c r="D38" s="328" t="s">
        <v>260</v>
      </c>
      <c r="E38" s="318"/>
      <c r="F38" s="297"/>
    </row>
    <row r="39" spans="1:6" ht="15.5">
      <c r="A39" s="303" t="s">
        <v>196</v>
      </c>
      <c r="B39" s="295" t="s">
        <v>227</v>
      </c>
      <c r="C39" s="253" t="s">
        <v>163</v>
      </c>
      <c r="D39" s="335">
        <v>688933609</v>
      </c>
      <c r="E39" s="318"/>
      <c r="F39" s="297"/>
    </row>
    <row r="40" spans="1:6" ht="15.5">
      <c r="A40" s="303" t="s">
        <v>197</v>
      </c>
      <c r="B40" s="295" t="s">
        <v>228</v>
      </c>
      <c r="C40" s="253" t="s">
        <v>12</v>
      </c>
      <c r="D40" s="328" t="s">
        <v>261</v>
      </c>
      <c r="E40" s="318"/>
      <c r="F40" s="302"/>
    </row>
    <row r="41" spans="1:6" ht="15.5">
      <c r="A41" s="303" t="s">
        <v>198</v>
      </c>
      <c r="B41" s="295" t="s">
        <v>229</v>
      </c>
      <c r="C41" s="253" t="s">
        <v>13</v>
      </c>
      <c r="D41" s="328" t="s">
        <v>262</v>
      </c>
      <c r="E41" s="318"/>
      <c r="F41" s="302"/>
    </row>
    <row r="42" spans="1:6" ht="15.5">
      <c r="A42" s="303" t="s">
        <v>199</v>
      </c>
      <c r="B42" s="295" t="s">
        <v>230</v>
      </c>
      <c r="C42" s="254" t="s">
        <v>14</v>
      </c>
      <c r="D42" s="328" t="s">
        <v>263</v>
      </c>
      <c r="E42" s="318"/>
      <c r="F42" s="297"/>
    </row>
    <row r="43" spans="1:6" ht="15.5">
      <c r="A43" s="303" t="s">
        <v>200</v>
      </c>
      <c r="B43" s="295" t="s">
        <v>216</v>
      </c>
      <c r="C43" s="254" t="s">
        <v>112</v>
      </c>
      <c r="D43" s="328" t="s">
        <v>264</v>
      </c>
      <c r="E43" s="318"/>
      <c r="F43" s="297"/>
    </row>
    <row r="44" spans="1:6" ht="15.5">
      <c r="A44" s="303" t="s">
        <v>201</v>
      </c>
      <c r="B44" s="295" t="s">
        <v>231</v>
      </c>
      <c r="C44" s="253" t="s">
        <v>164</v>
      </c>
      <c r="D44" s="337" t="s">
        <v>266</v>
      </c>
      <c r="E44" s="321"/>
    </row>
    <row r="45" spans="1:6" ht="15.5">
      <c r="A45" s="303" t="s">
        <v>201</v>
      </c>
      <c r="B45" s="295" t="s">
        <v>239</v>
      </c>
      <c r="C45" s="253" t="s">
        <v>109</v>
      </c>
      <c r="D45" s="337" t="s">
        <v>265</v>
      </c>
      <c r="E45" s="323"/>
    </row>
    <row r="46" spans="1:6" ht="15.5">
      <c r="A46" s="303" t="s">
        <v>202</v>
      </c>
      <c r="B46" s="295" t="s">
        <v>206</v>
      </c>
      <c r="C46" s="253" t="s">
        <v>15</v>
      </c>
      <c r="D46" s="328" t="s">
        <v>267</v>
      </c>
      <c r="E46" s="318"/>
    </row>
    <row r="47" spans="1:6" ht="16" thickBot="1">
      <c r="A47" s="304" t="s">
        <v>203</v>
      </c>
      <c r="B47" s="305" t="s">
        <v>228</v>
      </c>
      <c r="C47" s="296" t="s">
        <v>16</v>
      </c>
      <c r="D47" s="338" t="s">
        <v>268</v>
      </c>
      <c r="E47" s="318"/>
    </row>
  </sheetData>
  <mergeCells count="1">
    <mergeCell ref="A2:D2"/>
  </mergeCells>
  <hyperlinks>
    <hyperlink ref="C4" r:id="rId1" xr:uid="{6F3FCDA9-F004-468A-BB28-E4BC9CEA7D9A}"/>
    <hyperlink ref="C19" r:id="rId2" xr:uid="{7256DAA2-CEA6-4641-8C98-AF0ECC27C976}"/>
  </hyperlinks>
  <pageMargins left="0.7" right="0.7" top="0.75" bottom="0.75" header="0.3" footer="0.3"/>
  <pageSetup paperSize="9" orientation="portrait" horizontalDpi="4294967293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669F8-3255-45A8-99A5-5FF53E6A6702}">
  <dimension ref="A1"/>
  <sheetViews>
    <sheetView workbookViewId="0"/>
  </sheetViews>
  <sheetFormatPr baseColWidth="10" defaultRowHeight="14.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9AE8B-0B58-48F7-80AA-F121A5FBB335}">
  <dimension ref="A1"/>
  <sheetViews>
    <sheetView workbookViewId="0"/>
  </sheetViews>
  <sheetFormatPr baseColWidth="10" defaultRowHeight="14.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FE5A0-02D2-4C83-961C-3C20CA0A8F7F}">
  <dimension ref="A1"/>
  <sheetViews>
    <sheetView workbookViewId="0"/>
  </sheetViews>
  <sheetFormatPr baseColWidth="10" defaultRowHeight="14.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baseColWidth="10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BRUT</vt:lpstr>
      <vt:lpstr>POULES  en NET</vt:lpstr>
      <vt:lpstr>Tableau Net</vt:lpstr>
      <vt:lpstr>POULES FEMININES</vt:lpstr>
      <vt:lpstr>Tableau Féminin</vt:lpstr>
      <vt:lpstr>SENIORS</vt:lpstr>
      <vt:lpstr>CARTE Score</vt:lpstr>
      <vt:lpstr>MAIL&amp;TEL</vt:lpstr>
      <vt:lpstr>Feuil2</vt:lpstr>
      <vt:lpstr>Feuil3</vt:lpstr>
      <vt:lpstr>Feuil4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</dc:creator>
  <cp:lastModifiedBy>Fabrice Bdx</cp:lastModifiedBy>
  <cp:lastPrinted>2026-03-20T07:12:16Z</cp:lastPrinted>
  <dcterms:created xsi:type="dcterms:W3CDTF">2022-03-31T06:54:02Z</dcterms:created>
  <dcterms:modified xsi:type="dcterms:W3CDTF">2026-05-31T14:52:35Z</dcterms:modified>
</cp:coreProperties>
</file>